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mhans100p/Downloads/"/>
    </mc:Choice>
  </mc:AlternateContent>
  <bookViews>
    <workbookView xWindow="0" yWindow="460" windowWidth="33420" windowHeight="18020"/>
  </bookViews>
  <sheets>
    <sheet name="Feuil1" sheetId="1" r:id="rId1"/>
  </sheets>
  <definedNames>
    <definedName name="_xlnm.Print_Area" localSheetId="0">Feuil1!$A$47:$N$56</definedName>
  </definedName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  <c r="O24" i="1"/>
  <c r="S24" i="1"/>
  <c r="O25" i="1"/>
  <c r="S25" i="1"/>
  <c r="O26" i="1"/>
  <c r="S26" i="1"/>
  <c r="O27" i="1"/>
  <c r="S27" i="1"/>
  <c r="O28" i="1"/>
  <c r="S28" i="1"/>
  <c r="O29" i="1"/>
  <c r="S29" i="1"/>
  <c r="O30" i="1"/>
  <c r="S30" i="1"/>
  <c r="O22" i="1"/>
  <c r="S22" i="1"/>
  <c r="I21" i="1"/>
  <c r="L57" i="1"/>
  <c r="K57" i="1"/>
  <c r="I57" i="1"/>
  <c r="H57" i="1"/>
  <c r="G57" i="1"/>
  <c r="J56" i="1"/>
  <c r="G56" i="1"/>
  <c r="J55" i="1"/>
  <c r="G55" i="1"/>
  <c r="J54" i="1"/>
  <c r="G54" i="1"/>
  <c r="N54" i="1"/>
  <c r="G53" i="1"/>
  <c r="J53" i="1"/>
  <c r="N53" i="1"/>
  <c r="J52" i="1"/>
  <c r="J57" i="1"/>
  <c r="G52" i="1"/>
  <c r="N51" i="1"/>
  <c r="N50" i="1"/>
  <c r="H42" i="1"/>
  <c r="G42" i="1"/>
  <c r="P32" i="1"/>
  <c r="P41" i="1"/>
  <c r="F41" i="1"/>
  <c r="F19" i="1"/>
  <c r="F42" i="1"/>
  <c r="E41" i="1"/>
  <c r="D41" i="1"/>
  <c r="D19" i="1"/>
  <c r="D42" i="1"/>
  <c r="C41" i="1"/>
  <c r="C19" i="1"/>
  <c r="C42" i="1"/>
  <c r="I40" i="1"/>
  <c r="O40" i="1"/>
  <c r="S40" i="1"/>
  <c r="O39" i="1"/>
  <c r="I39" i="1"/>
  <c r="S39" i="1"/>
  <c r="O38" i="1"/>
  <c r="I38" i="1"/>
  <c r="S38" i="1"/>
  <c r="O37" i="1"/>
  <c r="I37" i="1"/>
  <c r="S37" i="1"/>
  <c r="O36" i="1"/>
  <c r="I36" i="1"/>
  <c r="S36" i="1"/>
  <c r="I35" i="1"/>
  <c r="O35" i="1"/>
  <c r="S35" i="1"/>
  <c r="O34" i="1"/>
  <c r="I34" i="1"/>
  <c r="S34" i="1"/>
  <c r="O33" i="1"/>
  <c r="I33" i="1"/>
  <c r="S33" i="1"/>
  <c r="R32" i="1"/>
  <c r="R41" i="1"/>
  <c r="Q32" i="1"/>
  <c r="Q41" i="1"/>
  <c r="N32" i="1"/>
  <c r="M32" i="1"/>
  <c r="L32" i="1"/>
  <c r="K32" i="1"/>
  <c r="K41" i="1"/>
  <c r="J32" i="1"/>
  <c r="J41" i="1"/>
  <c r="J19" i="1"/>
  <c r="J42" i="1"/>
  <c r="I32" i="1"/>
  <c r="O20" i="1"/>
  <c r="O21" i="1"/>
  <c r="O32" i="1"/>
  <c r="S32" i="1"/>
  <c r="O41" i="1"/>
  <c r="S21" i="1"/>
  <c r="I20" i="1"/>
  <c r="S20" i="1"/>
  <c r="R19" i="1"/>
  <c r="R42" i="1"/>
  <c r="Q19" i="1"/>
  <c r="Q42" i="1"/>
  <c r="P19" i="1"/>
  <c r="P42" i="1"/>
  <c r="K19" i="1"/>
  <c r="E19" i="1"/>
  <c r="E42" i="1"/>
  <c r="I18" i="1"/>
  <c r="S18" i="1"/>
  <c r="I17" i="1"/>
  <c r="S17" i="1"/>
  <c r="O16" i="1"/>
  <c r="I16" i="1"/>
  <c r="S16" i="1"/>
  <c r="O15" i="1"/>
  <c r="S15" i="1"/>
  <c r="O14" i="1"/>
  <c r="S14" i="1"/>
  <c r="O13" i="1"/>
  <c r="S13" i="1"/>
  <c r="O12" i="1"/>
  <c r="S12" i="1"/>
  <c r="O11" i="1"/>
  <c r="I11" i="1"/>
  <c r="S11" i="1"/>
  <c r="O10" i="1"/>
  <c r="I10" i="1"/>
  <c r="S10" i="1"/>
  <c r="O9" i="1"/>
  <c r="S9" i="1"/>
  <c r="O8" i="1"/>
  <c r="S8" i="1"/>
  <c r="O7" i="1"/>
  <c r="S7" i="1"/>
  <c r="O6" i="1"/>
  <c r="S6" i="1"/>
  <c r="O5" i="1"/>
  <c r="S5" i="1"/>
  <c r="O4" i="1"/>
  <c r="O19" i="1"/>
  <c r="O42" i="1"/>
  <c r="I4" i="1"/>
  <c r="S4" i="1"/>
  <c r="N57" i="1"/>
  <c r="S41" i="1"/>
  <c r="I41" i="1"/>
  <c r="I19" i="1"/>
  <c r="I42" i="1"/>
  <c r="S19" i="1"/>
  <c r="S42" i="1"/>
</calcChain>
</file>

<file path=xl/sharedStrings.xml><?xml version="1.0" encoding="utf-8"?>
<sst xmlns="http://schemas.openxmlformats.org/spreadsheetml/2006/main" count="145" uniqueCount="75">
  <si>
    <t>Électronique</t>
  </si>
  <si>
    <t>Informatique</t>
  </si>
  <si>
    <t>Math-Méca</t>
  </si>
  <si>
    <t>Télécomm.</t>
  </si>
  <si>
    <t>Total ENSEIRB-MATMECA</t>
  </si>
  <si>
    <t>Total ENSCBP</t>
  </si>
  <si>
    <t>ENSC</t>
  </si>
  <si>
    <t>ENSTBB</t>
  </si>
  <si>
    <t>ENSEGID</t>
  </si>
  <si>
    <t>TOTAUX</t>
  </si>
  <si>
    <t>Classe prépa des INP</t>
  </si>
  <si>
    <t>places</t>
  </si>
  <si>
    <t>CCP</t>
  </si>
  <si>
    <t>MP</t>
  </si>
  <si>
    <t>Bac S</t>
  </si>
  <si>
    <t>PC physique</t>
  </si>
  <si>
    <t>PC chimie</t>
  </si>
  <si>
    <t>PSI</t>
  </si>
  <si>
    <t xml:space="preserve">TSI </t>
  </si>
  <si>
    <t>PT</t>
  </si>
  <si>
    <t>TPC</t>
  </si>
  <si>
    <t>Agro Véto</t>
  </si>
  <si>
    <t>BCPST</t>
  </si>
  <si>
    <t>G2E</t>
  </si>
  <si>
    <t>concours DEUG</t>
  </si>
  <si>
    <t>opt. Math</t>
  </si>
  <si>
    <t>Polytech</t>
  </si>
  <si>
    <t>E3a A Bio</t>
  </si>
  <si>
    <t>E3a A TB</t>
  </si>
  <si>
    <t>Geidic</t>
  </si>
  <si>
    <t>Khagne</t>
  </si>
  <si>
    <t>Titres</t>
  </si>
  <si>
    <t>attest.CPGE</t>
  </si>
  <si>
    <t>M1</t>
  </si>
  <si>
    <t>M2</t>
  </si>
  <si>
    <t>DUT</t>
  </si>
  <si>
    <t>BTS</t>
  </si>
  <si>
    <t>ATS</t>
  </si>
  <si>
    <t>Licence 2</t>
  </si>
  <si>
    <t>Licence 3</t>
  </si>
  <si>
    <t>Licence Pro</t>
  </si>
  <si>
    <t>étranger</t>
  </si>
  <si>
    <t>Global</t>
  </si>
  <si>
    <t>CP Bx</t>
  </si>
  <si>
    <t>prépa INP</t>
  </si>
  <si>
    <t>Licence renf. Poitiers</t>
  </si>
  <si>
    <t>CPI Gay lussac</t>
  </si>
  <si>
    <t>CPI Gay lussac-ATS</t>
  </si>
  <si>
    <t>échanges RI</t>
  </si>
  <si>
    <t>inter école/filière</t>
  </si>
  <si>
    <t>autres</t>
  </si>
  <si>
    <t>Total par école</t>
  </si>
  <si>
    <t>Total         ENSCBP</t>
  </si>
  <si>
    <t>5ème année Pharma</t>
    <phoneticPr fontId="0" type="noConversion"/>
  </si>
  <si>
    <t>master</t>
  </si>
  <si>
    <t>Autre école</t>
  </si>
  <si>
    <t>Convention</t>
  </si>
  <si>
    <t>Campus France</t>
  </si>
  <si>
    <t>diplôme étranger (voie n+i)</t>
  </si>
  <si>
    <t>TOTAL</t>
  </si>
  <si>
    <t>Chimie - Génie Physique</t>
  </si>
  <si>
    <t>Agroalimentaire - Génie Bio</t>
  </si>
  <si>
    <t>Matériaux</t>
  </si>
  <si>
    <t>Matériaux Composites - Mécanique</t>
  </si>
  <si>
    <t>Agroalimentaire - Génie industriel</t>
  </si>
  <si>
    <t>Agroalimentaire - Génie biologique</t>
  </si>
  <si>
    <t xml:space="preserve">Réseaux &amp; Systèmes d'info </t>
  </si>
  <si>
    <t>Systèmes élec. embarqués</t>
  </si>
  <si>
    <t>nc</t>
  </si>
  <si>
    <t>Total Titres</t>
  </si>
  <si>
    <t>Total Concours</t>
  </si>
  <si>
    <t>Total recrutement  alternatif</t>
  </si>
  <si>
    <r>
      <t>NOMBRE DE PLACES PAR ECOLE EN 2</t>
    </r>
    <r>
      <rPr>
        <b/>
        <vertAlign val="superscript"/>
        <sz val="11"/>
        <rFont val="Calibri"/>
        <family val="2"/>
      </rPr>
      <t>ème</t>
    </r>
    <r>
      <rPr>
        <b/>
        <sz val="11"/>
        <rFont val="Calibri"/>
        <family val="2"/>
      </rPr>
      <t xml:space="preserve"> ANNEE filières ingénieur - rentrée 2017</t>
    </r>
  </si>
  <si>
    <r>
      <t>NOMBRE DE PLACES PAR ECOLE EN 1</t>
    </r>
    <r>
      <rPr>
        <b/>
        <vertAlign val="superscript"/>
        <sz val="11"/>
        <rFont val="Calibri"/>
        <family val="2"/>
      </rPr>
      <t>ère</t>
    </r>
    <r>
      <rPr>
        <b/>
        <sz val="11"/>
        <rFont val="Calibri"/>
        <family val="2"/>
      </rPr>
      <t xml:space="preserve"> ANNEE filières ingénieur - rentrée 2017</t>
    </r>
    <r>
      <rPr>
        <i/>
        <sz val="10"/>
        <rFont val="Calibri"/>
      </rPr>
      <t xml:space="preserve"> (voté au conseil d'administration du 09/12/2016)</t>
    </r>
  </si>
  <si>
    <t>Passerelle 
PACES 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</si>
</sst>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10"/>
      <name val="Calibri"/>
      <family val="2"/>
    </font>
    <font>
      <i/>
      <sz val="9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8"/>
      <name val="Verdana"/>
    </font>
    <font>
      <i/>
      <sz val="10"/>
      <name val="Calibri"/>
    </font>
    <font>
      <sz val="9"/>
      <color indexed="15"/>
      <name val="Calibri"/>
    </font>
    <font>
      <b/>
      <sz val="9"/>
      <color indexed="15"/>
      <name val="Calibri"/>
    </font>
    <font>
      <sz val="9"/>
      <color indexed="14"/>
      <name val="Calibri"/>
    </font>
    <font>
      <b/>
      <sz val="9"/>
      <color indexed="14"/>
      <name val="Calibri"/>
    </font>
    <font>
      <sz val="9"/>
      <color indexed="50"/>
      <name val="Calibri"/>
    </font>
    <font>
      <b/>
      <sz val="9"/>
      <color indexed="50"/>
      <name val="Calibri"/>
    </font>
    <font>
      <i/>
      <sz val="9"/>
      <color indexed="15"/>
      <name val="Calibri"/>
    </font>
    <font>
      <sz val="11"/>
      <color indexed="15"/>
      <name val="Calibri"/>
    </font>
    <font>
      <b/>
      <sz val="11"/>
      <color indexed="15"/>
      <name val="Calibri"/>
    </font>
    <font>
      <i/>
      <sz val="9"/>
      <color indexed="10"/>
      <name val="Calibri"/>
    </font>
    <font>
      <i/>
      <sz val="11"/>
      <color indexed="10"/>
      <name val="Calibri"/>
    </font>
    <font>
      <sz val="11"/>
      <color indexed="14"/>
      <name val="Calibri"/>
    </font>
    <font>
      <sz val="9"/>
      <color indexed="15"/>
      <name val="Calibri"/>
      <family val="2"/>
    </font>
    <font>
      <b/>
      <sz val="11"/>
      <color indexed="15"/>
      <name val="Calibri"/>
      <family val="2"/>
    </font>
    <font>
      <b/>
      <vertAlign val="superscript"/>
      <sz val="11"/>
      <name val="Calibri"/>
      <family val="2"/>
    </font>
    <font>
      <sz val="9"/>
      <color rgb="FFFF7979"/>
      <name val="Calibri"/>
      <family val="2"/>
    </font>
    <font>
      <b/>
      <sz val="9"/>
      <color rgb="FFFF7979"/>
      <name val="Calibri"/>
      <family val="2"/>
    </font>
  </fonts>
  <fills count="13">
    <fill>
      <patternFill patternType="none"/>
    </fill>
    <fill>
      <patternFill patternType="gray125"/>
    </fill>
    <fill>
      <patternFill patternType="lightUp">
        <fgColor rgb="FFD9D9D9"/>
        <bgColor rgb="FFFFFFFF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theme="4" tint="0.59999389629810485"/>
        <bgColor theme="0"/>
      </patternFill>
    </fill>
    <fill>
      <patternFill patternType="lightUp">
        <fgColor rgb="FFFEA4A2"/>
        <bgColor theme="0"/>
      </patternFill>
    </fill>
    <fill>
      <patternFill patternType="lightUp">
        <fgColor rgb="FFFD8991"/>
        <bgColor theme="0"/>
      </patternFill>
    </fill>
  </fills>
  <borders count="1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otted">
        <color auto="1"/>
      </right>
      <top style="hair">
        <color auto="1"/>
      </top>
      <bottom/>
      <diagonal/>
    </border>
    <border>
      <left style="dotted">
        <color auto="1"/>
      </left>
      <right/>
      <top style="hair">
        <color auto="1"/>
      </top>
      <bottom/>
      <diagonal/>
    </border>
    <border>
      <left style="thin">
        <color auto="1"/>
      </left>
      <right style="dotted">
        <color auto="1"/>
      </right>
      <top style="hair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tted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dotted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dotted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25">
    <xf numFmtId="0" fontId="0" fillId="0" borderId="0" xfId="0"/>
    <xf numFmtId="0" fontId="3" fillId="0" borderId="0" xfId="0" applyFont="1" applyFill="1" applyBorder="1"/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/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1" fillId="0" borderId="4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wrapText="1"/>
    </xf>
    <xf numFmtId="0" fontId="10" fillId="4" borderId="23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wrapText="1"/>
    </xf>
    <xf numFmtId="0" fontId="10" fillId="0" borderId="45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vertical="center" wrapText="1"/>
    </xf>
    <xf numFmtId="0" fontId="13" fillId="4" borderId="49" xfId="0" applyFont="1" applyFill="1" applyBorder="1" applyAlignment="1">
      <alignment horizontal="center" vertical="center" wrapText="1"/>
    </xf>
    <xf numFmtId="0" fontId="13" fillId="4" borderId="50" xfId="0" applyFont="1" applyFill="1" applyBorder="1" applyAlignment="1">
      <alignment vertical="center" wrapText="1"/>
    </xf>
    <xf numFmtId="0" fontId="6" fillId="4" borderId="49" xfId="0" applyFont="1" applyFill="1" applyBorder="1" applyAlignment="1">
      <alignment vertical="center" wrapText="1"/>
    </xf>
    <xf numFmtId="0" fontId="13" fillId="0" borderId="49" xfId="0" applyFont="1" applyFill="1" applyBorder="1" applyAlignment="1">
      <alignment vertical="center" wrapText="1"/>
    </xf>
    <xf numFmtId="0" fontId="13" fillId="0" borderId="50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horizontal="center" vertical="center"/>
    </xf>
    <xf numFmtId="1" fontId="6" fillId="0" borderId="53" xfId="0" applyNumberFormat="1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vertical="center" wrapText="1"/>
    </xf>
    <xf numFmtId="0" fontId="6" fillId="4" borderId="28" xfId="0" applyFont="1" applyFill="1" applyBorder="1" applyAlignment="1">
      <alignment vertical="center" wrapText="1"/>
    </xf>
    <xf numFmtId="0" fontId="14" fillId="0" borderId="58" xfId="0" applyFont="1" applyFill="1" applyBorder="1" applyAlignment="1">
      <alignment horizontal="center" vertical="center"/>
    </xf>
    <xf numFmtId="1" fontId="6" fillId="0" borderId="59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vertical="center"/>
    </xf>
    <xf numFmtId="0" fontId="6" fillId="0" borderId="61" xfId="0" applyFont="1" applyFill="1" applyBorder="1" applyAlignment="1">
      <alignment horizontal="center" vertical="center"/>
    </xf>
    <xf numFmtId="1" fontId="6" fillId="0" borderId="62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left" vertical="center"/>
    </xf>
    <xf numFmtId="0" fontId="3" fillId="0" borderId="70" xfId="0" applyFont="1" applyFill="1" applyBorder="1"/>
    <xf numFmtId="0" fontId="3" fillId="0" borderId="71" xfId="0" applyFont="1" applyFill="1" applyBorder="1"/>
    <xf numFmtId="0" fontId="2" fillId="0" borderId="37" xfId="0" applyFont="1" applyFill="1" applyBorder="1"/>
    <xf numFmtId="0" fontId="4" fillId="0" borderId="38" xfId="0" applyFont="1" applyFill="1" applyBorder="1" applyAlignment="1">
      <alignment horizontal="left" vertical="center"/>
    </xf>
    <xf numFmtId="0" fontId="12" fillId="0" borderId="72" xfId="0" applyFont="1" applyFill="1" applyBorder="1"/>
    <xf numFmtId="0" fontId="15" fillId="0" borderId="74" xfId="0" applyFont="1" applyFill="1" applyBorder="1"/>
    <xf numFmtId="0" fontId="15" fillId="0" borderId="75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18" fillId="4" borderId="30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1" fontId="21" fillId="3" borderId="25" xfId="0" applyNumberFormat="1" applyFont="1" applyFill="1" applyBorder="1" applyAlignment="1">
      <alignment horizontal="center" vertical="center" wrapText="1"/>
    </xf>
    <xf numFmtId="1" fontId="20" fillId="0" borderId="31" xfId="0" applyNumberFormat="1" applyFont="1" applyFill="1" applyBorder="1" applyAlignment="1">
      <alignment horizontal="center" vertical="center" wrapText="1"/>
    </xf>
    <xf numFmtId="1" fontId="21" fillId="0" borderId="8" xfId="0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/>
    </xf>
    <xf numFmtId="1" fontId="21" fillId="0" borderId="25" xfId="0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8" borderId="43" xfId="0" applyFont="1" applyFill="1" applyBorder="1" applyAlignment="1">
      <alignment horizontal="center" vertical="center"/>
    </xf>
    <xf numFmtId="0" fontId="1" fillId="9" borderId="42" xfId="0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 wrapText="1"/>
    </xf>
    <xf numFmtId="0" fontId="1" fillId="5" borderId="42" xfId="0" applyFont="1" applyFill="1" applyBorder="1" applyAlignment="1">
      <alignment horizontal="center" wrapText="1"/>
    </xf>
    <xf numFmtId="0" fontId="24" fillId="4" borderId="5" xfId="0" applyFont="1" applyFill="1" applyBorder="1" applyAlignment="1">
      <alignment vertical="center"/>
    </xf>
    <xf numFmtId="0" fontId="24" fillId="4" borderId="6" xfId="0" applyFont="1" applyFill="1" applyBorder="1" applyAlignment="1">
      <alignment vertical="center"/>
    </xf>
    <xf numFmtId="1" fontId="19" fillId="4" borderId="5" xfId="0" applyNumberFormat="1" applyFont="1" applyFill="1" applyBorder="1" applyAlignment="1">
      <alignment vertical="center"/>
    </xf>
    <xf numFmtId="0" fontId="24" fillId="4" borderId="17" xfId="0" applyFont="1" applyFill="1" applyBorder="1" applyAlignment="1">
      <alignment vertical="center"/>
    </xf>
    <xf numFmtId="0" fontId="24" fillId="4" borderId="18" xfId="0" applyFont="1" applyFill="1" applyBorder="1" applyAlignment="1">
      <alignment vertical="center"/>
    </xf>
    <xf numFmtId="0" fontId="24" fillId="4" borderId="67" xfId="0" applyFont="1" applyFill="1" applyBorder="1" applyAlignment="1">
      <alignment vertical="center"/>
    </xf>
    <xf numFmtId="0" fontId="24" fillId="4" borderId="68" xfId="0" applyFont="1" applyFill="1" applyBorder="1" applyAlignment="1">
      <alignment vertical="center"/>
    </xf>
    <xf numFmtId="1" fontId="19" fillId="4" borderId="67" xfId="0" applyNumberFormat="1" applyFont="1" applyFill="1" applyBorder="1" applyAlignment="1">
      <alignment vertical="center"/>
    </xf>
    <xf numFmtId="0" fontId="25" fillId="0" borderId="72" xfId="0" applyFont="1" applyFill="1" applyBorder="1"/>
    <xf numFmtId="0" fontId="25" fillId="0" borderId="73" xfId="0" applyFont="1" applyFill="1" applyBorder="1"/>
    <xf numFmtId="0" fontId="26" fillId="0" borderId="38" xfId="0" applyFont="1" applyFill="1" applyBorder="1"/>
    <xf numFmtId="0" fontId="27" fillId="0" borderId="5" xfId="0" applyFont="1" applyFill="1" applyBorder="1" applyAlignment="1">
      <alignment vertical="center"/>
    </xf>
    <xf numFmtId="0" fontId="27" fillId="0" borderId="6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0" fontId="28" fillId="0" borderId="5" xfId="0" applyFont="1" applyFill="1" applyBorder="1"/>
    <xf numFmtId="0" fontId="28" fillId="0" borderId="6" xfId="0" applyFont="1" applyFill="1" applyBorder="1"/>
    <xf numFmtId="0" fontId="27" fillId="0" borderId="67" xfId="0" applyFont="1" applyFill="1" applyBorder="1" applyAlignment="1">
      <alignment vertical="center"/>
    </xf>
    <xf numFmtId="0" fontId="27" fillId="0" borderId="68" xfId="0" applyFont="1" applyFill="1" applyBorder="1" applyAlignment="1">
      <alignment vertical="center"/>
    </xf>
    <xf numFmtId="0" fontId="9" fillId="0" borderId="67" xfId="0" applyFont="1" applyFill="1" applyBorder="1" applyAlignment="1">
      <alignment vertical="center"/>
    </xf>
    <xf numFmtId="0" fontId="18" fillId="0" borderId="56" xfId="0" applyFont="1" applyFill="1" applyBorder="1" applyAlignment="1">
      <alignment vertical="center"/>
    </xf>
    <xf numFmtId="0" fontId="18" fillId="0" borderId="60" xfId="0" applyFont="1" applyFill="1" applyBorder="1" applyAlignment="1">
      <alignment vertical="center"/>
    </xf>
    <xf numFmtId="0" fontId="18" fillId="0" borderId="56" xfId="0" applyFont="1" applyFill="1" applyBorder="1" applyAlignment="1">
      <alignment horizontal="center" vertical="center"/>
    </xf>
    <xf numFmtId="0" fontId="25" fillId="0" borderId="69" xfId="0" applyFont="1" applyFill="1" applyBorder="1"/>
    <xf numFmtId="0" fontId="20" fillId="0" borderId="51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vertical="center"/>
    </xf>
    <xf numFmtId="0" fontId="20" fillId="0" borderId="60" xfId="0" applyFont="1" applyFill="1" applyBorder="1" applyAlignment="1">
      <alignment horizontal="center" vertical="center"/>
    </xf>
    <xf numFmtId="0" fontId="29" fillId="0" borderId="69" xfId="0" applyFont="1" applyFill="1" applyBorder="1"/>
    <xf numFmtId="0" fontId="1" fillId="0" borderId="76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1" fontId="9" fillId="0" borderId="59" xfId="0" applyNumberFormat="1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/>
    </xf>
    <xf numFmtId="1" fontId="9" fillId="3" borderId="46" xfId="0" applyNumberFormat="1" applyFont="1" applyFill="1" applyBorder="1" applyAlignment="1">
      <alignment horizontal="center" vertical="center" wrapText="1"/>
    </xf>
    <xf numFmtId="1" fontId="9" fillId="0" borderId="46" xfId="0" applyNumberFormat="1" applyFont="1" applyFill="1" applyBorder="1" applyAlignment="1">
      <alignment horizontal="center" vertical="center"/>
    </xf>
    <xf numFmtId="0" fontId="4" fillId="10" borderId="42" xfId="0" applyFont="1" applyFill="1" applyBorder="1" applyAlignment="1">
      <alignment horizontal="center" vertical="center" wrapText="1"/>
    </xf>
    <xf numFmtId="0" fontId="5" fillId="10" borderId="43" xfId="0" applyFont="1" applyFill="1" applyBorder="1" applyAlignment="1">
      <alignment horizontal="center" vertical="center" wrapText="1"/>
    </xf>
    <xf numFmtId="0" fontId="4" fillId="10" borderId="43" xfId="0" applyFont="1" applyFill="1" applyBorder="1" applyAlignment="1">
      <alignment horizontal="center" vertical="center" wrapText="1"/>
    </xf>
    <xf numFmtId="0" fontId="6" fillId="11" borderId="42" xfId="0" applyFont="1" applyFill="1" applyBorder="1" applyAlignment="1">
      <alignment horizontal="center" vertical="center" wrapText="1"/>
    </xf>
    <xf numFmtId="0" fontId="6" fillId="11" borderId="43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/>
    </xf>
    <xf numFmtId="1" fontId="6" fillId="0" borderId="80" xfId="0" applyNumberFormat="1" applyFont="1" applyFill="1" applyBorder="1" applyAlignment="1">
      <alignment horizontal="center" vertical="center"/>
    </xf>
    <xf numFmtId="1" fontId="23" fillId="0" borderId="54" xfId="0" applyNumberFormat="1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1" fontId="23" fillId="3" borderId="20" xfId="0" applyNumberFormat="1" applyFont="1" applyFill="1" applyBorder="1" applyAlignment="1">
      <alignment horizontal="center" vertical="center" wrapText="1"/>
    </xf>
    <xf numFmtId="1" fontId="6" fillId="0" borderId="81" xfId="0" applyNumberFormat="1" applyFont="1" applyFill="1" applyBorder="1" applyAlignment="1">
      <alignment horizontal="center" vertical="center"/>
    </xf>
    <xf numFmtId="1" fontId="22" fillId="0" borderId="82" xfId="0" applyNumberFormat="1" applyFont="1" applyFill="1" applyBorder="1" applyAlignment="1">
      <alignment horizontal="center" vertical="center" wrapText="1"/>
    </xf>
    <xf numFmtId="1" fontId="23" fillId="0" borderId="20" xfId="0" applyNumberFormat="1" applyFont="1" applyFill="1" applyBorder="1" applyAlignment="1">
      <alignment horizontal="center" vertical="center"/>
    </xf>
    <xf numFmtId="1" fontId="6" fillId="3" borderId="81" xfId="0" applyNumberFormat="1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/>
    </xf>
    <xf numFmtId="1" fontId="18" fillId="0" borderId="7" xfId="0" applyNumberFormat="1" applyFont="1" applyFill="1" applyBorder="1" applyAlignment="1">
      <alignment horizontal="center" vertical="center" wrapText="1"/>
    </xf>
    <xf numFmtId="1" fontId="18" fillId="0" borderId="85" xfId="0" applyNumberFormat="1" applyFont="1" applyFill="1" applyBorder="1" applyAlignment="1">
      <alignment horizontal="center" vertical="center" wrapText="1"/>
    </xf>
    <xf numFmtId="1" fontId="18" fillId="2" borderId="85" xfId="0" applyNumberFormat="1" applyFont="1" applyFill="1" applyBorder="1" applyAlignment="1">
      <alignment horizontal="center" vertical="center" wrapText="1"/>
    </xf>
    <xf numFmtId="1" fontId="18" fillId="2" borderId="86" xfId="0" applyNumberFormat="1" applyFont="1" applyFill="1" applyBorder="1" applyAlignment="1">
      <alignment horizontal="center" vertical="center" wrapText="1"/>
    </xf>
    <xf numFmtId="0" fontId="18" fillId="4" borderId="85" xfId="0" applyFont="1" applyFill="1" applyBorder="1" applyAlignment="1">
      <alignment horizontal="center" vertical="center" wrapText="1"/>
    </xf>
    <xf numFmtId="0" fontId="18" fillId="4" borderId="86" xfId="0" applyFont="1" applyFill="1" applyBorder="1" applyAlignment="1">
      <alignment horizontal="center" vertical="center" wrapText="1"/>
    </xf>
    <xf numFmtId="1" fontId="31" fillId="3" borderId="78" xfId="0" applyNumberFormat="1" applyFont="1" applyFill="1" applyBorder="1" applyAlignment="1">
      <alignment horizontal="center" vertical="center" wrapText="1"/>
    </xf>
    <xf numFmtId="1" fontId="31" fillId="0" borderId="78" xfId="0" applyNumberFormat="1" applyFont="1" applyFill="1" applyBorder="1" applyAlignment="1">
      <alignment horizontal="center" vertical="center"/>
    </xf>
    <xf numFmtId="1" fontId="31" fillId="3" borderId="24" xfId="0" applyNumberFormat="1" applyFont="1" applyFill="1" applyBorder="1" applyAlignment="1">
      <alignment horizontal="center" vertical="center"/>
    </xf>
    <xf numFmtId="1" fontId="31" fillId="3" borderId="92" xfId="0" applyNumberFormat="1" applyFont="1" applyFill="1" applyBorder="1" applyAlignment="1">
      <alignment horizontal="center" vertical="center"/>
    </xf>
    <xf numFmtId="1" fontId="31" fillId="3" borderId="93" xfId="0" applyNumberFormat="1" applyFont="1" applyFill="1" applyBorder="1" applyAlignment="1">
      <alignment horizontal="center" vertical="center"/>
    </xf>
    <xf numFmtId="0" fontId="18" fillId="0" borderId="86" xfId="0" applyFont="1" applyFill="1" applyBorder="1" applyAlignment="1">
      <alignment horizontal="center" vertical="center"/>
    </xf>
    <xf numFmtId="0" fontId="18" fillId="0" borderId="86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4" fillId="12" borderId="99" xfId="0" applyFont="1" applyFill="1" applyBorder="1" applyAlignment="1">
      <alignment horizontal="center" vertical="center" wrapText="1"/>
    </xf>
    <xf numFmtId="0" fontId="4" fillId="12" borderId="10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1" fontId="18" fillId="0" borderId="19" xfId="0" applyNumberFormat="1" applyFont="1" applyFill="1" applyBorder="1" applyAlignment="1">
      <alignment horizontal="center" vertical="center" wrapText="1"/>
    </xf>
    <xf numFmtId="1" fontId="18" fillId="0" borderId="87" xfId="0" applyNumberFormat="1" applyFont="1" applyFill="1" applyBorder="1" applyAlignment="1">
      <alignment horizontal="center" vertical="center" wrapText="1"/>
    </xf>
    <xf numFmtId="1" fontId="18" fillId="2" borderId="87" xfId="0" applyNumberFormat="1" applyFont="1" applyFill="1" applyBorder="1" applyAlignment="1">
      <alignment horizontal="center" vertical="center" wrapText="1"/>
    </xf>
    <xf numFmtId="1" fontId="18" fillId="2" borderId="88" xfId="0" applyNumberFormat="1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/>
    </xf>
    <xf numFmtId="1" fontId="6" fillId="0" borderId="103" xfId="0" applyNumberFormat="1" applyFont="1" applyFill="1" applyBorder="1" applyAlignment="1">
      <alignment horizontal="center" vertical="center"/>
    </xf>
    <xf numFmtId="1" fontId="18" fillId="0" borderId="30" xfId="0" applyNumberFormat="1" applyFont="1" applyFill="1" applyBorder="1" applyAlignment="1">
      <alignment horizontal="center" vertical="center" wrapText="1"/>
    </xf>
    <xf numFmtId="1" fontId="18" fillId="0" borderId="98" xfId="0" applyNumberFormat="1" applyFont="1" applyFill="1" applyBorder="1" applyAlignment="1">
      <alignment horizontal="center" vertical="center" wrapText="1"/>
    </xf>
    <xf numFmtId="0" fontId="18" fillId="4" borderId="98" xfId="0" applyFont="1" applyFill="1" applyBorder="1" applyAlignment="1">
      <alignment horizontal="center" vertical="center" wrapText="1"/>
    </xf>
    <xf numFmtId="0" fontId="18" fillId="4" borderId="104" xfId="0" applyFont="1" applyFill="1" applyBorder="1" applyAlignment="1">
      <alignment horizontal="center" vertical="center" wrapText="1"/>
    </xf>
    <xf numFmtId="1" fontId="7" fillId="0" borderId="53" xfId="0" applyNumberFormat="1" applyFont="1" applyFill="1" applyBorder="1" applyAlignment="1">
      <alignment horizontal="center" vertical="center" wrapText="1"/>
    </xf>
    <xf numFmtId="1" fontId="6" fillId="0" borderId="105" xfId="0" applyNumberFormat="1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110" xfId="0" applyFont="1" applyFill="1" applyBorder="1" applyAlignment="1">
      <alignment vertical="center"/>
    </xf>
    <xf numFmtId="0" fontId="18" fillId="0" borderId="104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/>
    </xf>
    <xf numFmtId="1" fontId="9" fillId="0" borderId="76" xfId="0" applyNumberFormat="1" applyFont="1" applyFill="1" applyBorder="1" applyAlignment="1">
      <alignment horizontal="center" vertical="center"/>
    </xf>
    <xf numFmtId="1" fontId="21" fillId="0" borderId="109" xfId="0" applyNumberFormat="1" applyFont="1" applyFill="1" applyBorder="1" applyAlignment="1">
      <alignment horizontal="center" vertical="center"/>
    </xf>
    <xf numFmtId="1" fontId="23" fillId="0" borderId="37" xfId="0" applyNumberFormat="1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 wrapText="1"/>
    </xf>
    <xf numFmtId="0" fontId="18" fillId="4" borderId="87" xfId="0" applyFont="1" applyFill="1" applyBorder="1" applyAlignment="1">
      <alignment horizontal="center" vertical="center" wrapText="1"/>
    </xf>
    <xf numFmtId="0" fontId="18" fillId="0" borderId="88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vertical="center" wrapText="1"/>
    </xf>
    <xf numFmtId="1" fontId="18" fillId="2" borderId="98" xfId="0" applyNumberFormat="1" applyFont="1" applyFill="1" applyBorder="1" applyAlignment="1">
      <alignment horizontal="center" vertical="center" wrapText="1"/>
    </xf>
    <xf numFmtId="1" fontId="18" fillId="2" borderId="104" xfId="0" applyNumberFormat="1" applyFont="1" applyFill="1" applyBorder="1" applyAlignment="1">
      <alignment horizontal="center" vertical="center" wrapText="1"/>
    </xf>
    <xf numFmtId="0" fontId="6" fillId="0" borderId="113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1" fontId="19" fillId="3" borderId="94" xfId="0" applyNumberFormat="1" applyFont="1" applyFill="1" applyBorder="1" applyAlignment="1">
      <alignment horizontal="center" vertical="center"/>
    </xf>
    <xf numFmtId="1" fontId="19" fillId="3" borderId="95" xfId="0" applyNumberFormat="1" applyFont="1" applyFill="1" applyBorder="1" applyAlignment="1">
      <alignment horizontal="center" vertical="center"/>
    </xf>
    <xf numFmtId="1" fontId="19" fillId="3" borderId="97" xfId="0" applyNumberFormat="1" applyFont="1" applyFill="1" applyBorder="1" applyAlignment="1">
      <alignment horizontal="center" vertical="center"/>
    </xf>
    <xf numFmtId="1" fontId="9" fillId="3" borderId="79" xfId="0" applyNumberFormat="1" applyFont="1" applyFill="1" applyBorder="1" applyAlignment="1">
      <alignment horizontal="center" vertical="center"/>
    </xf>
    <xf numFmtId="1" fontId="21" fillId="3" borderId="36" xfId="0" applyNumberFormat="1" applyFont="1" applyFill="1" applyBorder="1" applyAlignment="1">
      <alignment horizontal="center" vertical="center"/>
    </xf>
    <xf numFmtId="1" fontId="23" fillId="3" borderId="84" xfId="0" applyNumberFormat="1" applyFont="1" applyFill="1" applyBorder="1" applyAlignment="1">
      <alignment horizontal="center" vertical="center"/>
    </xf>
    <xf numFmtId="1" fontId="6" fillId="3" borderId="83" xfId="0" applyNumberFormat="1" applyFont="1" applyFill="1" applyBorder="1" applyAlignment="1">
      <alignment horizontal="center" vertical="center"/>
    </xf>
    <xf numFmtId="1" fontId="31" fillId="3" borderId="22" xfId="0" applyNumberFormat="1" applyFont="1" applyFill="1" applyBorder="1" applyAlignment="1">
      <alignment horizontal="center" vertical="center" wrapText="1"/>
    </xf>
    <xf numFmtId="1" fontId="31" fillId="3" borderId="23" xfId="0" applyNumberFormat="1" applyFont="1" applyFill="1" applyBorder="1" applyAlignment="1">
      <alignment horizontal="center" vertical="center" wrapText="1"/>
    </xf>
    <xf numFmtId="1" fontId="31" fillId="2" borderId="24" xfId="0" applyNumberFormat="1" applyFont="1" applyFill="1" applyBorder="1" applyAlignment="1">
      <alignment horizontal="center" vertical="center" wrapText="1"/>
    </xf>
    <xf numFmtId="1" fontId="31" fillId="2" borderId="77" xfId="0" applyNumberFormat="1" applyFont="1" applyFill="1" applyBorder="1" applyAlignment="1">
      <alignment horizontal="center" vertical="center" wrapText="1"/>
    </xf>
    <xf numFmtId="0" fontId="4" fillId="0" borderId="120" xfId="0" applyFont="1" applyFill="1" applyBorder="1" applyAlignment="1">
      <alignment vertical="center"/>
    </xf>
    <xf numFmtId="0" fontId="4" fillId="0" borderId="121" xfId="0" applyFont="1" applyFill="1" applyBorder="1" applyAlignment="1">
      <alignment vertical="center" wrapText="1"/>
    </xf>
    <xf numFmtId="0" fontId="4" fillId="10" borderId="114" xfId="0" applyFont="1" applyFill="1" applyBorder="1" applyAlignment="1">
      <alignment horizontal="center" vertical="center" wrapText="1"/>
    </xf>
    <xf numFmtId="0" fontId="4" fillId="10" borderId="115" xfId="0" applyFont="1" applyFill="1" applyBorder="1" applyAlignment="1">
      <alignment horizontal="center" vertical="center" wrapText="1"/>
    </xf>
    <xf numFmtId="0" fontId="4" fillId="10" borderId="116" xfId="0" applyFont="1" applyFill="1" applyBorder="1" applyAlignment="1">
      <alignment horizontal="center" vertical="center" wrapText="1"/>
    </xf>
    <xf numFmtId="0" fontId="1" fillId="5" borderId="119" xfId="0" applyFont="1" applyFill="1" applyBorder="1" applyAlignment="1">
      <alignment horizontal="center" vertical="center" wrapText="1"/>
    </xf>
    <xf numFmtId="0" fontId="1" fillId="6" borderId="44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/>
    </xf>
    <xf numFmtId="0" fontId="4" fillId="0" borderId="122" xfId="0" applyFont="1" applyFill="1" applyBorder="1" applyAlignment="1">
      <alignment vertical="center"/>
    </xf>
    <xf numFmtId="0" fontId="4" fillId="0" borderId="1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4" fillId="12" borderId="124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101" xfId="0" applyFont="1" applyFill="1" applyBorder="1" applyAlignment="1">
      <alignment horizontal="center" vertical="center" wrapText="1"/>
    </xf>
    <xf numFmtId="0" fontId="33" fillId="0" borderId="85" xfId="0" applyFont="1" applyFill="1" applyBorder="1" applyAlignment="1">
      <alignment horizontal="center" vertical="center" wrapText="1"/>
    </xf>
    <xf numFmtId="0" fontId="33" fillId="0" borderId="86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/>
    </xf>
    <xf numFmtId="0" fontId="33" fillId="0" borderId="101" xfId="0" applyFont="1" applyFill="1" applyBorder="1" applyAlignment="1">
      <alignment horizontal="center" vertical="center"/>
    </xf>
    <xf numFmtId="0" fontId="33" fillId="0" borderId="85" xfId="0" applyFont="1" applyFill="1" applyBorder="1" applyAlignment="1">
      <alignment horizontal="center" vertical="center"/>
    </xf>
    <xf numFmtId="0" fontId="33" fillId="0" borderId="86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/>
    </xf>
    <xf numFmtId="0" fontId="33" fillId="0" borderId="89" xfId="0" applyFont="1" applyFill="1" applyBorder="1" applyAlignment="1">
      <alignment horizontal="center" vertical="center" wrapText="1"/>
    </xf>
    <xf numFmtId="0" fontId="33" fillId="0" borderId="87" xfId="0" applyFont="1" applyFill="1" applyBorder="1" applyAlignment="1">
      <alignment horizontal="center" vertical="center" wrapText="1"/>
    </xf>
    <xf numFmtId="0" fontId="33" fillId="0" borderId="88" xfId="0" applyFont="1" applyFill="1" applyBorder="1" applyAlignment="1">
      <alignment horizontal="center" vertical="center" wrapText="1"/>
    </xf>
    <xf numFmtId="1" fontId="34" fillId="3" borderId="24" xfId="0" applyNumberFormat="1" applyFont="1" applyFill="1" applyBorder="1" applyAlignment="1">
      <alignment horizontal="center" vertical="center" wrapText="1"/>
    </xf>
    <xf numFmtId="1" fontId="34" fillId="3" borderId="92" xfId="0" applyNumberFormat="1" applyFont="1" applyFill="1" applyBorder="1" applyAlignment="1">
      <alignment horizontal="center" vertical="center" wrapText="1"/>
    </xf>
    <xf numFmtId="1" fontId="34" fillId="3" borderId="96" xfId="0" applyNumberFormat="1" applyFont="1" applyFill="1" applyBorder="1" applyAlignment="1">
      <alignment horizontal="center" vertical="center" wrapText="1"/>
    </xf>
    <xf numFmtId="1" fontId="34" fillId="3" borderId="93" xfId="0" applyNumberFormat="1" applyFont="1" applyFill="1" applyBorder="1" applyAlignment="1">
      <alignment horizontal="center" vertical="center" wrapText="1"/>
    </xf>
    <xf numFmtId="1" fontId="34" fillId="0" borderId="30" xfId="0" applyNumberFormat="1" applyFont="1" applyFill="1" applyBorder="1" applyAlignment="1">
      <alignment horizontal="center" vertical="center" wrapText="1"/>
    </xf>
    <xf numFmtId="1" fontId="34" fillId="0" borderId="98" xfId="0" applyNumberFormat="1" applyFont="1" applyFill="1" applyBorder="1" applyAlignment="1">
      <alignment horizontal="center" vertical="center" wrapText="1"/>
    </xf>
    <xf numFmtId="1" fontId="34" fillId="0" borderId="104" xfId="0" applyNumberFormat="1" applyFont="1" applyFill="1" applyBorder="1" applyAlignment="1">
      <alignment horizontal="center" vertical="center" wrapText="1"/>
    </xf>
    <xf numFmtId="1" fontId="34" fillId="0" borderId="7" xfId="0" applyNumberFormat="1" applyFont="1" applyFill="1" applyBorder="1" applyAlignment="1">
      <alignment horizontal="center" vertical="center" wrapText="1"/>
    </xf>
    <xf numFmtId="1" fontId="34" fillId="0" borderId="85" xfId="0" applyNumberFormat="1" applyFont="1" applyFill="1" applyBorder="1" applyAlignment="1">
      <alignment horizontal="center" vertical="center" wrapText="1"/>
    </xf>
    <xf numFmtId="1" fontId="34" fillId="0" borderId="86" xfId="0" applyNumberFormat="1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/>
    </xf>
    <xf numFmtId="0" fontId="33" fillId="0" borderId="87" xfId="0" applyFont="1" applyFill="1" applyBorder="1" applyAlignment="1">
      <alignment horizontal="center" vertical="center"/>
    </xf>
    <xf numFmtId="0" fontId="33" fillId="0" borderId="88" xfId="0" applyFont="1" applyFill="1" applyBorder="1" applyAlignment="1">
      <alignment horizontal="center" vertical="center"/>
    </xf>
    <xf numFmtId="1" fontId="34" fillId="3" borderId="24" xfId="0" applyNumberFormat="1" applyFont="1" applyFill="1" applyBorder="1" applyAlignment="1">
      <alignment horizontal="center" vertical="center"/>
    </xf>
    <xf numFmtId="1" fontId="34" fillId="3" borderId="92" xfId="0" applyNumberFormat="1" applyFont="1" applyFill="1" applyBorder="1" applyAlignment="1">
      <alignment horizontal="center" vertical="center"/>
    </xf>
    <xf numFmtId="1" fontId="34" fillId="3" borderId="96" xfId="0" applyNumberFormat="1" applyFont="1" applyFill="1" applyBorder="1" applyAlignment="1">
      <alignment horizontal="center" vertical="center"/>
    </xf>
    <xf numFmtId="1" fontId="34" fillId="3" borderId="93" xfId="0" applyNumberFormat="1" applyFont="1" applyFill="1" applyBorder="1" applyAlignment="1">
      <alignment horizontal="center" vertical="center"/>
    </xf>
    <xf numFmtId="0" fontId="33" fillId="4" borderId="30" xfId="0" applyFont="1" applyFill="1" applyBorder="1" applyAlignment="1">
      <alignment horizontal="center" vertical="center" wrapText="1"/>
    </xf>
    <xf numFmtId="0" fontId="33" fillId="4" borderId="98" xfId="0" applyFont="1" applyFill="1" applyBorder="1" applyAlignment="1">
      <alignment horizontal="center" vertical="center" wrapText="1"/>
    </xf>
    <xf numFmtId="0" fontId="33" fillId="4" borderId="104" xfId="0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33" fillId="4" borderId="85" xfId="0" applyFont="1" applyFill="1" applyBorder="1" applyAlignment="1">
      <alignment horizontal="center" vertical="center" wrapText="1"/>
    </xf>
    <xf numFmtId="0" fontId="33" fillId="4" borderId="86" xfId="0" applyFont="1" applyFill="1" applyBorder="1" applyAlignment="1">
      <alignment horizontal="center" vertical="center" wrapText="1"/>
    </xf>
    <xf numFmtId="0" fontId="33" fillId="4" borderId="19" xfId="0" applyFont="1" applyFill="1" applyBorder="1" applyAlignment="1">
      <alignment horizontal="center" vertical="center" wrapText="1"/>
    </xf>
    <xf numFmtId="0" fontId="33" fillId="4" borderId="87" xfId="0" applyFont="1" applyFill="1" applyBorder="1" applyAlignment="1">
      <alignment horizontal="center" vertical="center" wrapText="1"/>
    </xf>
    <xf numFmtId="0" fontId="33" fillId="4" borderId="88" xfId="0" applyFont="1" applyFill="1" applyBorder="1" applyAlignment="1">
      <alignment horizontal="center" vertical="center" wrapText="1"/>
    </xf>
    <xf numFmtId="1" fontId="34" fillId="3" borderId="94" xfId="0" applyNumberFormat="1" applyFont="1" applyFill="1" applyBorder="1" applyAlignment="1">
      <alignment horizontal="center" vertical="center"/>
    </xf>
    <xf numFmtId="1" fontId="34" fillId="3" borderId="95" xfId="0" applyNumberFormat="1" applyFont="1" applyFill="1" applyBorder="1" applyAlignment="1">
      <alignment horizontal="center" vertical="center"/>
    </xf>
    <xf numFmtId="1" fontId="34" fillId="3" borderId="112" xfId="0" applyNumberFormat="1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1" fontId="34" fillId="3" borderId="25" xfId="0" applyNumberFormat="1" applyFont="1" applyFill="1" applyBorder="1" applyAlignment="1">
      <alignment horizontal="center" vertical="center" wrapText="1"/>
    </xf>
    <xf numFmtId="1" fontId="33" fillId="0" borderId="31" xfId="0" applyNumberFormat="1" applyFont="1" applyFill="1" applyBorder="1" applyAlignment="1">
      <alignment horizontal="center" vertical="center" wrapText="1"/>
    </xf>
    <xf numFmtId="1" fontId="34" fillId="0" borderId="8" xfId="0" applyNumberFormat="1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1" fontId="34" fillId="0" borderId="25" xfId="0" applyNumberFormat="1" applyFont="1" applyFill="1" applyBorder="1" applyAlignment="1">
      <alignment horizontal="center" vertical="center"/>
    </xf>
    <xf numFmtId="1" fontId="34" fillId="3" borderId="36" xfId="0" applyNumberFormat="1" applyFont="1" applyFill="1" applyBorder="1" applyAlignment="1">
      <alignment horizontal="center" vertical="center"/>
    </xf>
    <xf numFmtId="1" fontId="30" fillId="0" borderId="32" xfId="0" applyNumberFormat="1" applyFont="1" applyFill="1" applyBorder="1" applyAlignment="1">
      <alignment horizontal="center" vertical="center" wrapText="1"/>
    </xf>
    <xf numFmtId="1" fontId="19" fillId="0" borderId="106" xfId="0" applyNumberFormat="1" applyFont="1" applyFill="1" applyBorder="1" applyAlignment="1">
      <alignment horizontal="center" vertical="center"/>
    </xf>
    <xf numFmtId="1" fontId="19" fillId="0" borderId="107" xfId="0" applyNumberFormat="1" applyFont="1" applyFill="1" applyBorder="1" applyAlignment="1">
      <alignment horizontal="center" vertical="center"/>
    </xf>
    <xf numFmtId="1" fontId="19" fillId="0" borderId="111" xfId="0" applyNumberFormat="1" applyFont="1" applyFill="1" applyBorder="1" applyAlignment="1">
      <alignment horizontal="center" vertical="center"/>
    </xf>
    <xf numFmtId="1" fontId="34" fillId="0" borderId="106" xfId="0" applyNumberFormat="1" applyFont="1" applyFill="1" applyBorder="1" applyAlignment="1">
      <alignment horizontal="center" vertical="center"/>
    </xf>
    <xf numFmtId="1" fontId="34" fillId="0" borderId="107" xfId="0" applyNumberFormat="1" applyFont="1" applyFill="1" applyBorder="1" applyAlignment="1">
      <alignment horizontal="center" vertical="center"/>
    </xf>
    <xf numFmtId="1" fontId="34" fillId="0" borderId="109" xfId="0" applyNumberFormat="1" applyFont="1" applyFill="1" applyBorder="1" applyAlignment="1">
      <alignment horizontal="center" vertical="center"/>
    </xf>
    <xf numFmtId="1" fontId="8" fillId="0" borderId="102" xfId="0" applyNumberFormat="1" applyFont="1" applyFill="1" applyBorder="1" applyAlignment="1">
      <alignment horizontal="center" vertical="center"/>
    </xf>
    <xf numFmtId="0" fontId="3" fillId="0" borderId="109" xfId="0" applyFont="1" applyFill="1" applyBorder="1"/>
    <xf numFmtId="1" fontId="8" fillId="0" borderId="108" xfId="0" applyNumberFormat="1" applyFont="1" applyFill="1" applyBorder="1" applyAlignment="1">
      <alignment horizontal="center" vertical="center"/>
    </xf>
    <xf numFmtId="0" fontId="1" fillId="0" borderId="125" xfId="0" applyFont="1" applyFill="1" applyBorder="1" applyAlignment="1">
      <alignment horizontal="center" vertical="center"/>
    </xf>
    <xf numFmtId="1" fontId="18" fillId="0" borderId="87" xfId="0" applyNumberFormat="1" applyFont="1" applyFill="1" applyBorder="1" applyAlignment="1">
      <alignment horizontal="center" vertical="center" wrapText="1"/>
    </xf>
    <xf numFmtId="1" fontId="18" fillId="0" borderId="90" xfId="0" applyNumberFormat="1" applyFont="1" applyFill="1" applyBorder="1" applyAlignment="1">
      <alignment horizontal="center" vertical="center" wrapText="1"/>
    </xf>
    <xf numFmtId="0" fontId="18" fillId="4" borderId="87" xfId="0" applyFont="1" applyFill="1" applyBorder="1" applyAlignment="1">
      <alignment horizontal="center" vertical="center" wrapText="1"/>
    </xf>
    <xf numFmtId="0" fontId="18" fillId="4" borderId="90" xfId="0" applyFont="1" applyFill="1" applyBorder="1" applyAlignment="1">
      <alignment horizontal="center" vertical="center" wrapText="1"/>
    </xf>
    <xf numFmtId="0" fontId="18" fillId="4" borderId="88" xfId="0" applyFont="1" applyFill="1" applyBorder="1" applyAlignment="1">
      <alignment horizontal="center" vertical="center" wrapText="1"/>
    </xf>
    <xf numFmtId="0" fontId="18" fillId="4" borderId="91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left"/>
    </xf>
    <xf numFmtId="0" fontId="3" fillId="0" borderId="5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right" vertical="center" wrapText="1"/>
    </xf>
    <xf numFmtId="0" fontId="1" fillId="3" borderId="21" xfId="0" applyFont="1" applyFill="1" applyBorder="1" applyAlignment="1">
      <alignment horizontal="right" vertical="center" wrapText="1"/>
    </xf>
    <xf numFmtId="0" fontId="1" fillId="3" borderId="84" xfId="0" applyFont="1" applyFill="1" applyBorder="1" applyAlignment="1">
      <alignment horizontal="right" vertical="center" wrapText="1"/>
    </xf>
    <xf numFmtId="0" fontId="1" fillId="3" borderId="118" xfId="0" applyFont="1" applyFill="1" applyBorder="1" applyAlignment="1">
      <alignment horizontal="right" vertical="center" wrapText="1"/>
    </xf>
    <xf numFmtId="0" fontId="1" fillId="0" borderId="37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1" fontId="18" fillId="0" borderId="19" xfId="0" applyNumberFormat="1" applyFont="1" applyFill="1" applyBorder="1" applyAlignment="1">
      <alignment horizontal="center" vertical="center" wrapText="1"/>
    </xf>
    <xf numFmtId="1" fontId="18" fillId="0" borderId="89" xfId="0" applyNumberFormat="1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left" vertical="center"/>
    </xf>
    <xf numFmtId="0" fontId="4" fillId="0" borderId="63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4"/>
  <colors>
    <mruColors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59"/>
  <sheetViews>
    <sheetView tabSelected="1" topLeftCell="A41" zoomScale="80" zoomScaleNormal="80" zoomScalePageLayoutView="80" workbookViewId="0">
      <selection activeCell="O46" sqref="O46"/>
    </sheetView>
  </sheetViews>
  <sheetFormatPr baseColWidth="10" defaultColWidth="10.83203125" defaultRowHeight="15" x14ac:dyDescent="0.2"/>
  <cols>
    <col min="1" max="1" width="15.1640625" style="1" customWidth="1"/>
    <col min="2" max="2" width="11.1640625" style="1" customWidth="1"/>
    <col min="3" max="3" width="8.5" style="1" customWidth="1"/>
    <col min="4" max="4" width="9.83203125" style="1" customWidth="1"/>
    <col min="5" max="5" width="6.6640625" style="1" customWidth="1"/>
    <col min="6" max="6" width="10.5" style="1" customWidth="1"/>
    <col min="7" max="7" width="13.1640625" style="1" bestFit="1" customWidth="1"/>
    <col min="8" max="8" width="10.6640625" style="1" customWidth="1"/>
    <col min="9" max="9" width="13.1640625" style="1" bestFit="1" customWidth="1"/>
    <col min="10" max="10" width="11.5" style="1" bestFit="1" customWidth="1"/>
    <col min="11" max="11" width="12" style="1" customWidth="1"/>
    <col min="12" max="12" width="11.1640625" style="1" bestFit="1" customWidth="1"/>
    <col min="13" max="13" width="13.33203125" style="1" customWidth="1"/>
    <col min="14" max="14" width="12.83203125" style="1" customWidth="1"/>
    <col min="15" max="15" width="10.1640625" style="1" customWidth="1"/>
    <col min="16" max="16" width="8.1640625" style="1" bestFit="1" customWidth="1"/>
    <col min="17" max="17" width="11.1640625" style="1" bestFit="1" customWidth="1"/>
    <col min="18" max="18" width="12" style="1" bestFit="1" customWidth="1"/>
    <col min="19" max="19" width="11.5" style="1" bestFit="1" customWidth="1"/>
    <col min="20" max="20" width="6.33203125" style="1" bestFit="1" customWidth="1"/>
    <col min="21" max="21" width="6.6640625" style="1" bestFit="1" customWidth="1"/>
    <col min="22" max="16384" width="10.83203125" style="1"/>
  </cols>
  <sheetData>
    <row r="1" spans="1:21" ht="39" customHeight="1" thickBot="1" x14ac:dyDescent="0.25">
      <c r="A1" s="292" t="s">
        <v>73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</row>
    <row r="2" spans="1:21" ht="45" x14ac:dyDescent="0.2">
      <c r="A2" s="208"/>
      <c r="B2" s="209"/>
      <c r="C2" s="210" t="s">
        <v>0</v>
      </c>
      <c r="D2" s="211" t="s">
        <v>1</v>
      </c>
      <c r="E2" s="211" t="s">
        <v>2</v>
      </c>
      <c r="F2" s="211" t="s">
        <v>3</v>
      </c>
      <c r="G2" s="211" t="s">
        <v>66</v>
      </c>
      <c r="H2" s="212" t="s">
        <v>67</v>
      </c>
      <c r="I2" s="213" t="s">
        <v>4</v>
      </c>
      <c r="J2" s="163" t="s">
        <v>60</v>
      </c>
      <c r="K2" s="164" t="s">
        <v>61</v>
      </c>
      <c r="L2" s="164" t="s">
        <v>62</v>
      </c>
      <c r="M2" s="164" t="s">
        <v>63</v>
      </c>
      <c r="N2" s="229" t="s">
        <v>64</v>
      </c>
      <c r="O2" s="214" t="s">
        <v>5</v>
      </c>
      <c r="P2" s="215" t="s">
        <v>6</v>
      </c>
      <c r="Q2" s="216" t="s">
        <v>7</v>
      </c>
      <c r="R2" s="217" t="s">
        <v>8</v>
      </c>
      <c r="S2" s="218" t="s">
        <v>9</v>
      </c>
      <c r="T2" s="301" t="s">
        <v>10</v>
      </c>
      <c r="U2" s="302"/>
    </row>
    <row r="3" spans="1:21" ht="16.5" customHeight="1" x14ac:dyDescent="0.2">
      <c r="A3" s="219"/>
      <c r="B3" s="220"/>
      <c r="C3" s="221" t="s">
        <v>11</v>
      </c>
      <c r="D3" s="222" t="s">
        <v>11</v>
      </c>
      <c r="E3" s="222" t="s">
        <v>11</v>
      </c>
      <c r="F3" s="222" t="s">
        <v>11</v>
      </c>
      <c r="G3" s="222" t="s">
        <v>11</v>
      </c>
      <c r="H3" s="223" t="s">
        <v>11</v>
      </c>
      <c r="I3" s="224" t="s">
        <v>11</v>
      </c>
      <c r="J3" s="221" t="s">
        <v>11</v>
      </c>
      <c r="K3" s="222" t="s">
        <v>11</v>
      </c>
      <c r="L3" s="222" t="s">
        <v>11</v>
      </c>
      <c r="M3" s="222" t="s">
        <v>11</v>
      </c>
      <c r="N3" s="223" t="s">
        <v>11</v>
      </c>
      <c r="O3" s="44" t="s">
        <v>11</v>
      </c>
      <c r="P3" s="225" t="s">
        <v>11</v>
      </c>
      <c r="Q3" s="225" t="s">
        <v>11</v>
      </c>
      <c r="R3" s="226" t="s">
        <v>11</v>
      </c>
      <c r="S3" s="227" t="s">
        <v>11</v>
      </c>
      <c r="T3" s="225"/>
      <c r="U3" s="228" t="s">
        <v>11</v>
      </c>
    </row>
    <row r="4" spans="1:21" x14ac:dyDescent="0.2">
      <c r="A4" s="181" t="s">
        <v>12</v>
      </c>
      <c r="B4" s="191" t="s">
        <v>13</v>
      </c>
      <c r="C4" s="174">
        <v>35</v>
      </c>
      <c r="D4" s="175">
        <v>52</v>
      </c>
      <c r="E4" s="175">
        <v>33</v>
      </c>
      <c r="F4" s="175">
        <v>28</v>
      </c>
      <c r="G4" s="192"/>
      <c r="H4" s="193"/>
      <c r="I4" s="125">
        <f>SUM(C4:F4)</f>
        <v>148</v>
      </c>
      <c r="J4" s="165"/>
      <c r="K4" s="194"/>
      <c r="L4" s="195"/>
      <c r="M4" s="195"/>
      <c r="N4" s="196"/>
      <c r="O4" s="184">
        <f t="shared" ref="O4:O16" si="0">J4+K4</f>
        <v>0</v>
      </c>
      <c r="P4" s="272">
        <v>6</v>
      </c>
      <c r="Q4" s="82"/>
      <c r="R4" s="147"/>
      <c r="S4" s="179">
        <f t="shared" ref="S4:S20" si="1">SUM(I4+O4+P4+Q4+R4)</f>
        <v>154</v>
      </c>
      <c r="T4" s="6" t="s">
        <v>14</v>
      </c>
      <c r="U4" s="4">
        <v>72</v>
      </c>
    </row>
    <row r="5" spans="1:21" x14ac:dyDescent="0.2">
      <c r="A5" s="2" t="s">
        <v>12</v>
      </c>
      <c r="B5" s="3" t="s">
        <v>15</v>
      </c>
      <c r="C5" s="149">
        <v>13</v>
      </c>
      <c r="D5" s="150">
        <v>5</v>
      </c>
      <c r="E5" s="150">
        <v>11</v>
      </c>
      <c r="F5" s="150">
        <v>8</v>
      </c>
      <c r="G5" s="151"/>
      <c r="H5" s="152"/>
      <c r="I5" s="121">
        <v>37</v>
      </c>
      <c r="J5" s="5"/>
      <c r="K5" s="166"/>
      <c r="L5" s="162"/>
      <c r="M5" s="162"/>
      <c r="N5" s="167"/>
      <c r="O5" s="127">
        <f t="shared" si="0"/>
        <v>0</v>
      </c>
      <c r="P5" s="273">
        <v>6</v>
      </c>
      <c r="Q5" s="75"/>
      <c r="R5" s="137"/>
      <c r="S5" s="138">
        <f t="shared" si="1"/>
        <v>43</v>
      </c>
      <c r="T5" s="6"/>
      <c r="U5" s="7"/>
    </row>
    <row r="6" spans="1:21" x14ac:dyDescent="0.2">
      <c r="A6" s="2" t="s">
        <v>12</v>
      </c>
      <c r="B6" s="3" t="s">
        <v>16</v>
      </c>
      <c r="C6" s="149"/>
      <c r="D6" s="150"/>
      <c r="E6" s="150"/>
      <c r="F6" s="150"/>
      <c r="G6" s="151"/>
      <c r="H6" s="152"/>
      <c r="I6" s="121"/>
      <c r="J6" s="230">
        <v>45</v>
      </c>
      <c r="K6" s="231"/>
      <c r="L6" s="232"/>
      <c r="M6" s="232"/>
      <c r="N6" s="233"/>
      <c r="O6" s="127">
        <f t="shared" si="0"/>
        <v>45</v>
      </c>
      <c r="P6" s="273">
        <v>6</v>
      </c>
      <c r="Q6" s="75"/>
      <c r="R6" s="137"/>
      <c r="S6" s="138">
        <f t="shared" si="1"/>
        <v>51</v>
      </c>
      <c r="T6" s="6"/>
      <c r="U6" s="8"/>
    </row>
    <row r="7" spans="1:21" x14ac:dyDescent="0.2">
      <c r="A7" s="2" t="s">
        <v>12</v>
      </c>
      <c r="B7" s="3" t="s">
        <v>17</v>
      </c>
      <c r="C7" s="149">
        <v>16</v>
      </c>
      <c r="D7" s="150">
        <v>8</v>
      </c>
      <c r="E7" s="150">
        <v>15</v>
      </c>
      <c r="F7" s="150">
        <v>16</v>
      </c>
      <c r="G7" s="151"/>
      <c r="H7" s="152"/>
      <c r="I7" s="121">
        <v>55</v>
      </c>
      <c r="J7" s="234"/>
      <c r="K7" s="235"/>
      <c r="L7" s="236"/>
      <c r="M7" s="236"/>
      <c r="N7" s="237"/>
      <c r="O7" s="127">
        <f t="shared" si="0"/>
        <v>0</v>
      </c>
      <c r="P7" s="273"/>
      <c r="Q7" s="75"/>
      <c r="R7" s="137"/>
      <c r="S7" s="138">
        <f t="shared" si="1"/>
        <v>55</v>
      </c>
      <c r="T7" s="6"/>
      <c r="U7" s="8"/>
    </row>
    <row r="8" spans="1:21" x14ac:dyDescent="0.2">
      <c r="A8" s="2" t="s">
        <v>12</v>
      </c>
      <c r="B8" s="3" t="s">
        <v>18</v>
      </c>
      <c r="C8" s="149">
        <v>4</v>
      </c>
      <c r="D8" s="150">
        <v>2</v>
      </c>
      <c r="E8" s="150">
        <v>0</v>
      </c>
      <c r="F8" s="150">
        <v>2</v>
      </c>
      <c r="G8" s="151"/>
      <c r="H8" s="152"/>
      <c r="I8" s="121">
        <v>8</v>
      </c>
      <c r="J8" s="234"/>
      <c r="K8" s="235"/>
      <c r="L8" s="236"/>
      <c r="M8" s="236"/>
      <c r="N8" s="237"/>
      <c r="O8" s="127">
        <f t="shared" si="0"/>
        <v>0</v>
      </c>
      <c r="P8" s="273"/>
      <c r="Q8" s="75"/>
      <c r="R8" s="137"/>
      <c r="S8" s="138">
        <f t="shared" si="1"/>
        <v>8</v>
      </c>
      <c r="T8" s="6"/>
      <c r="U8" s="8"/>
    </row>
    <row r="9" spans="1:21" x14ac:dyDescent="0.2">
      <c r="A9" s="2" t="s">
        <v>12</v>
      </c>
      <c r="B9" s="3" t="s">
        <v>19</v>
      </c>
      <c r="C9" s="149">
        <v>2</v>
      </c>
      <c r="D9" s="150">
        <v>1</v>
      </c>
      <c r="E9" s="150">
        <v>4</v>
      </c>
      <c r="F9" s="150">
        <v>1</v>
      </c>
      <c r="G9" s="151"/>
      <c r="H9" s="152"/>
      <c r="I9" s="121">
        <v>8</v>
      </c>
      <c r="J9" s="234"/>
      <c r="K9" s="235"/>
      <c r="L9" s="236"/>
      <c r="M9" s="236"/>
      <c r="N9" s="237"/>
      <c r="O9" s="127">
        <f t="shared" si="0"/>
        <v>0</v>
      </c>
      <c r="P9" s="273"/>
      <c r="Q9" s="75"/>
      <c r="R9" s="137"/>
      <c r="S9" s="138">
        <f t="shared" si="1"/>
        <v>8</v>
      </c>
      <c r="T9" s="6"/>
      <c r="U9" s="8"/>
    </row>
    <row r="10" spans="1:21" x14ac:dyDescent="0.2">
      <c r="A10" s="2" t="s">
        <v>12</v>
      </c>
      <c r="B10" s="3" t="s">
        <v>20</v>
      </c>
      <c r="C10" s="149"/>
      <c r="D10" s="150"/>
      <c r="E10" s="150"/>
      <c r="F10" s="150"/>
      <c r="G10" s="151"/>
      <c r="H10" s="152"/>
      <c r="I10" s="121">
        <f>SUM(C10+D10+E10+F10)</f>
        <v>0</v>
      </c>
      <c r="J10" s="230">
        <v>1</v>
      </c>
      <c r="K10" s="231"/>
      <c r="L10" s="232"/>
      <c r="M10" s="232"/>
      <c r="N10" s="233"/>
      <c r="O10" s="127">
        <f t="shared" si="0"/>
        <v>1</v>
      </c>
      <c r="P10" s="273"/>
      <c r="Q10" s="75"/>
      <c r="R10" s="137"/>
      <c r="S10" s="138">
        <f t="shared" si="1"/>
        <v>1</v>
      </c>
      <c r="T10" s="6"/>
      <c r="U10" s="8"/>
    </row>
    <row r="11" spans="1:21" x14ac:dyDescent="0.2">
      <c r="A11" s="2" t="s">
        <v>21</v>
      </c>
      <c r="B11" s="9" t="s">
        <v>22</v>
      </c>
      <c r="C11" s="149"/>
      <c r="D11" s="150"/>
      <c r="E11" s="150"/>
      <c r="F11" s="150"/>
      <c r="G11" s="151"/>
      <c r="H11" s="152"/>
      <c r="I11" s="121">
        <f>SUM(C11+D11+E11+F11)</f>
        <v>0</v>
      </c>
      <c r="J11" s="230"/>
      <c r="K11" s="231">
        <v>10</v>
      </c>
      <c r="L11" s="232"/>
      <c r="M11" s="232"/>
      <c r="N11" s="233"/>
      <c r="O11" s="127">
        <f t="shared" si="0"/>
        <v>10</v>
      </c>
      <c r="P11" s="273"/>
      <c r="Q11" s="75"/>
      <c r="R11" s="137"/>
      <c r="S11" s="138">
        <f t="shared" si="1"/>
        <v>10</v>
      </c>
      <c r="T11" s="6"/>
      <c r="U11" s="8"/>
    </row>
    <row r="12" spans="1:21" x14ac:dyDescent="0.2">
      <c r="A12" s="2" t="s">
        <v>23</v>
      </c>
      <c r="B12" s="3" t="s">
        <v>22</v>
      </c>
      <c r="C12" s="149"/>
      <c r="D12" s="150"/>
      <c r="E12" s="150"/>
      <c r="F12" s="150"/>
      <c r="G12" s="151"/>
      <c r="H12" s="152"/>
      <c r="I12" s="121"/>
      <c r="J12" s="238"/>
      <c r="K12" s="232"/>
      <c r="L12" s="232"/>
      <c r="M12" s="232"/>
      <c r="N12" s="233"/>
      <c r="O12" s="127">
        <f t="shared" si="0"/>
        <v>0</v>
      </c>
      <c r="P12" s="273"/>
      <c r="Q12" s="75"/>
      <c r="R12" s="137">
        <v>17</v>
      </c>
      <c r="S12" s="138">
        <f t="shared" si="1"/>
        <v>17</v>
      </c>
      <c r="T12" s="6"/>
      <c r="U12" s="8"/>
    </row>
    <row r="13" spans="1:21" x14ac:dyDescent="0.2">
      <c r="A13" s="2" t="s">
        <v>24</v>
      </c>
      <c r="B13" s="3" t="s">
        <v>25</v>
      </c>
      <c r="C13" s="149">
        <v>3</v>
      </c>
      <c r="D13" s="150">
        <v>2</v>
      </c>
      <c r="E13" s="150">
        <v>4</v>
      </c>
      <c r="F13" s="150">
        <v>2</v>
      </c>
      <c r="G13" s="151"/>
      <c r="H13" s="152"/>
      <c r="I13" s="121">
        <v>11</v>
      </c>
      <c r="J13" s="239"/>
      <c r="K13" s="236"/>
      <c r="L13" s="236"/>
      <c r="M13" s="236"/>
      <c r="N13" s="237"/>
      <c r="O13" s="127">
        <f t="shared" si="0"/>
        <v>0</v>
      </c>
      <c r="P13" s="273"/>
      <c r="Q13" s="75"/>
      <c r="R13" s="137"/>
      <c r="S13" s="138">
        <f t="shared" si="1"/>
        <v>11</v>
      </c>
      <c r="T13" s="6"/>
      <c r="U13" s="8"/>
    </row>
    <row r="14" spans="1:21" x14ac:dyDescent="0.2">
      <c r="A14" s="2" t="s">
        <v>26</v>
      </c>
      <c r="B14" s="3" t="s">
        <v>27</v>
      </c>
      <c r="C14" s="149"/>
      <c r="D14" s="150"/>
      <c r="E14" s="150"/>
      <c r="F14" s="150"/>
      <c r="G14" s="151"/>
      <c r="H14" s="152"/>
      <c r="I14" s="121"/>
      <c r="J14" s="238"/>
      <c r="K14" s="232"/>
      <c r="L14" s="232"/>
      <c r="M14" s="232"/>
      <c r="N14" s="233"/>
      <c r="O14" s="127">
        <f t="shared" si="0"/>
        <v>0</v>
      </c>
      <c r="P14" s="273"/>
      <c r="Q14" s="75">
        <v>25</v>
      </c>
      <c r="R14" s="137"/>
      <c r="S14" s="138">
        <f t="shared" si="1"/>
        <v>25</v>
      </c>
      <c r="T14" s="6"/>
      <c r="U14" s="8"/>
    </row>
    <row r="15" spans="1:21" x14ac:dyDescent="0.2">
      <c r="A15" s="2" t="s">
        <v>26</v>
      </c>
      <c r="B15" s="3" t="s">
        <v>28</v>
      </c>
      <c r="C15" s="149"/>
      <c r="D15" s="150"/>
      <c r="E15" s="150"/>
      <c r="F15" s="150"/>
      <c r="G15" s="151"/>
      <c r="H15" s="152"/>
      <c r="I15" s="121"/>
      <c r="J15" s="238"/>
      <c r="K15" s="232"/>
      <c r="L15" s="232"/>
      <c r="M15" s="232"/>
      <c r="N15" s="233"/>
      <c r="O15" s="127">
        <f t="shared" si="0"/>
        <v>0</v>
      </c>
      <c r="P15" s="273"/>
      <c r="Q15" s="75">
        <v>2</v>
      </c>
      <c r="R15" s="137"/>
      <c r="S15" s="138">
        <f t="shared" si="1"/>
        <v>2</v>
      </c>
      <c r="T15" s="6"/>
      <c r="U15" s="8"/>
    </row>
    <row r="16" spans="1:21" x14ac:dyDescent="0.2">
      <c r="A16" s="2" t="s">
        <v>26</v>
      </c>
      <c r="B16" s="10" t="s">
        <v>13</v>
      </c>
      <c r="C16" s="149"/>
      <c r="D16" s="150"/>
      <c r="E16" s="150"/>
      <c r="F16" s="150"/>
      <c r="G16" s="151"/>
      <c r="H16" s="152"/>
      <c r="I16" s="121">
        <f>SUM(C16+D16+E16+F16)</f>
        <v>0</v>
      </c>
      <c r="J16" s="238"/>
      <c r="K16" s="232"/>
      <c r="L16" s="232"/>
      <c r="M16" s="232"/>
      <c r="N16" s="233"/>
      <c r="O16" s="127">
        <f t="shared" si="0"/>
        <v>0</v>
      </c>
      <c r="P16" s="273"/>
      <c r="Q16" s="75"/>
      <c r="R16" s="137"/>
      <c r="S16" s="138">
        <f t="shared" si="1"/>
        <v>0</v>
      </c>
      <c r="T16" s="6"/>
      <c r="U16" s="8"/>
    </row>
    <row r="17" spans="1:24" x14ac:dyDescent="0.2">
      <c r="A17" s="2" t="s">
        <v>26</v>
      </c>
      <c r="B17" s="10" t="s">
        <v>17</v>
      </c>
      <c r="C17" s="149"/>
      <c r="D17" s="150"/>
      <c r="E17" s="150"/>
      <c r="F17" s="150"/>
      <c r="G17" s="151"/>
      <c r="H17" s="152"/>
      <c r="I17" s="121">
        <f>SUM(C17+D17+E17+F17)</f>
        <v>0</v>
      </c>
      <c r="J17" s="238"/>
      <c r="K17" s="232"/>
      <c r="L17" s="232"/>
      <c r="M17" s="232"/>
      <c r="N17" s="233"/>
      <c r="O17" s="127">
        <v>0</v>
      </c>
      <c r="P17" s="273"/>
      <c r="Q17" s="75"/>
      <c r="R17" s="137"/>
      <c r="S17" s="138">
        <f t="shared" si="1"/>
        <v>0</v>
      </c>
      <c r="T17" s="6"/>
      <c r="U17" s="8"/>
    </row>
    <row r="18" spans="1:24" x14ac:dyDescent="0.2">
      <c r="A18" s="11" t="s">
        <v>29</v>
      </c>
      <c r="B18" s="12" t="s">
        <v>30</v>
      </c>
      <c r="C18" s="168"/>
      <c r="D18" s="169"/>
      <c r="E18" s="169"/>
      <c r="F18" s="169"/>
      <c r="G18" s="170"/>
      <c r="H18" s="171"/>
      <c r="I18" s="122">
        <f>SUM(C18+D18+E18+F18)</f>
        <v>0</v>
      </c>
      <c r="J18" s="240"/>
      <c r="K18" s="241"/>
      <c r="L18" s="241"/>
      <c r="M18" s="241"/>
      <c r="N18" s="242"/>
      <c r="O18" s="172">
        <v>0</v>
      </c>
      <c r="P18" s="274">
        <v>8</v>
      </c>
      <c r="Q18" s="76"/>
      <c r="R18" s="141"/>
      <c r="S18" s="173">
        <f t="shared" si="1"/>
        <v>8</v>
      </c>
      <c r="T18" s="6"/>
      <c r="U18" s="8"/>
    </row>
    <row r="19" spans="1:24" ht="13.5" customHeight="1" x14ac:dyDescent="0.2">
      <c r="A19" s="303" t="s">
        <v>70</v>
      </c>
      <c r="B19" s="304"/>
      <c r="C19" s="204">
        <f>SUM(C4:C18)</f>
        <v>73</v>
      </c>
      <c r="D19" s="205">
        <f>SUM(D4:D18)</f>
        <v>70</v>
      </c>
      <c r="E19" s="205">
        <f>SUM(E4:E18)</f>
        <v>67</v>
      </c>
      <c r="F19" s="205">
        <f>SUM(F4:F18)</f>
        <v>57</v>
      </c>
      <c r="G19" s="206"/>
      <c r="H19" s="207"/>
      <c r="I19" s="155">
        <f>SUM(I4:I18)</f>
        <v>267</v>
      </c>
      <c r="J19" s="243">
        <f t="shared" ref="J19:K19" si="2">SUM(J4:J18)</f>
        <v>46</v>
      </c>
      <c r="K19" s="244">
        <f t="shared" si="2"/>
        <v>10</v>
      </c>
      <c r="L19" s="244"/>
      <c r="M19" s="245"/>
      <c r="N19" s="246"/>
      <c r="O19" s="130">
        <f>SUM(O4:O18)</f>
        <v>56</v>
      </c>
      <c r="P19" s="275">
        <f>SUM(P4:P18)</f>
        <v>26</v>
      </c>
      <c r="Q19" s="77">
        <f>SUM(Q4:Q18)</f>
        <v>27</v>
      </c>
      <c r="R19" s="142">
        <f>SUM(R4:R18)</f>
        <v>17</v>
      </c>
      <c r="S19" s="143">
        <f t="shared" si="1"/>
        <v>393</v>
      </c>
      <c r="T19" s="6"/>
      <c r="U19" s="13"/>
    </row>
    <row r="20" spans="1:24" ht="22.5" customHeight="1" x14ac:dyDescent="0.2">
      <c r="A20" s="14" t="s">
        <v>31</v>
      </c>
      <c r="B20" s="15" t="s">
        <v>74</v>
      </c>
      <c r="C20" s="174"/>
      <c r="D20" s="175"/>
      <c r="E20" s="175"/>
      <c r="F20" s="175"/>
      <c r="G20" s="176"/>
      <c r="H20" s="177"/>
      <c r="I20" s="123">
        <f>SUM(C20+D20+E20+F20)</f>
        <v>0</v>
      </c>
      <c r="J20" s="247"/>
      <c r="K20" s="248">
        <v>2</v>
      </c>
      <c r="L20" s="248"/>
      <c r="M20" s="248"/>
      <c r="N20" s="249"/>
      <c r="O20" s="178">
        <f>J20+K20+L20+M20+N20</f>
        <v>2</v>
      </c>
      <c r="P20" s="276">
        <v>2</v>
      </c>
      <c r="Q20" s="78">
        <v>1</v>
      </c>
      <c r="R20" s="144"/>
      <c r="S20" s="179">
        <f t="shared" si="1"/>
        <v>5</v>
      </c>
      <c r="T20" s="6"/>
      <c r="U20" s="8"/>
      <c r="X20" s="16"/>
    </row>
    <row r="21" spans="1:24" x14ac:dyDescent="0.2">
      <c r="A21" s="17" t="s">
        <v>31</v>
      </c>
      <c r="B21" s="18" t="s">
        <v>32</v>
      </c>
      <c r="C21" s="149"/>
      <c r="D21" s="150"/>
      <c r="E21" s="150"/>
      <c r="F21" s="150"/>
      <c r="G21" s="153"/>
      <c r="H21" s="154"/>
      <c r="I21" s="282">
        <f>SUM(C21+D21+E21+F21)</f>
        <v>0</v>
      </c>
      <c r="J21" s="250"/>
      <c r="K21" s="251"/>
      <c r="L21" s="251"/>
      <c r="M21" s="251"/>
      <c r="N21" s="252"/>
      <c r="O21" s="128">
        <f>J21+K21</f>
        <v>0</v>
      </c>
      <c r="P21" s="277">
        <v>2</v>
      </c>
      <c r="Q21" s="79"/>
      <c r="R21" s="139"/>
      <c r="S21" s="138">
        <f>SUM(I21+O21+P21+Q21+R21)</f>
        <v>2</v>
      </c>
      <c r="T21" s="6"/>
      <c r="U21" s="8"/>
    </row>
    <row r="22" spans="1:24" x14ac:dyDescent="0.2">
      <c r="A22" s="17" t="s">
        <v>31</v>
      </c>
      <c r="B22" s="19" t="s">
        <v>33</v>
      </c>
      <c r="C22" s="318"/>
      <c r="D22" s="293"/>
      <c r="E22" s="293"/>
      <c r="F22" s="293"/>
      <c r="G22" s="295"/>
      <c r="H22" s="297"/>
      <c r="I22" s="282" t="s">
        <v>68</v>
      </c>
      <c r="J22" s="250"/>
      <c r="K22" s="251"/>
      <c r="L22" s="251"/>
      <c r="M22" s="251"/>
      <c r="N22" s="252"/>
      <c r="O22" s="128">
        <f>J22+K22</f>
        <v>0</v>
      </c>
      <c r="P22" s="277">
        <v>2</v>
      </c>
      <c r="Q22" s="79"/>
      <c r="R22" s="139"/>
      <c r="S22" s="138">
        <f>SUM(O22+P22+Q22+R22)</f>
        <v>2</v>
      </c>
      <c r="T22" s="6"/>
      <c r="U22" s="8"/>
    </row>
    <row r="23" spans="1:24" x14ac:dyDescent="0.2">
      <c r="A23" s="17" t="s">
        <v>31</v>
      </c>
      <c r="B23" s="19" t="s">
        <v>34</v>
      </c>
      <c r="C23" s="319"/>
      <c r="D23" s="294"/>
      <c r="E23" s="294"/>
      <c r="F23" s="294"/>
      <c r="G23" s="296"/>
      <c r="H23" s="298"/>
      <c r="I23" s="282" t="s">
        <v>68</v>
      </c>
      <c r="J23" s="250"/>
      <c r="K23" s="251"/>
      <c r="L23" s="251"/>
      <c r="M23" s="251"/>
      <c r="N23" s="252"/>
      <c r="O23" s="128"/>
      <c r="P23" s="277"/>
      <c r="Q23" s="79"/>
      <c r="R23" s="139"/>
      <c r="S23" s="138"/>
      <c r="T23" s="6"/>
      <c r="U23" s="8"/>
    </row>
    <row r="24" spans="1:24" x14ac:dyDescent="0.2">
      <c r="A24" s="17" t="s">
        <v>31</v>
      </c>
      <c r="B24" s="20" t="s">
        <v>35</v>
      </c>
      <c r="C24" s="319"/>
      <c r="D24" s="294"/>
      <c r="E24" s="294"/>
      <c r="F24" s="294"/>
      <c r="G24" s="296"/>
      <c r="H24" s="298"/>
      <c r="I24" s="282" t="s">
        <v>68</v>
      </c>
      <c r="J24" s="230">
        <v>2</v>
      </c>
      <c r="K24" s="232">
        <v>6</v>
      </c>
      <c r="L24" s="232">
        <v>24</v>
      </c>
      <c r="M24" s="232">
        <v>18</v>
      </c>
      <c r="N24" s="233">
        <v>14</v>
      </c>
      <c r="O24" s="129">
        <f t="shared" ref="O24:O30" si="3">J24+K24+L24+M24+N24</f>
        <v>64</v>
      </c>
      <c r="P24" s="278">
        <v>12</v>
      </c>
      <c r="Q24" s="80"/>
      <c r="R24" s="140">
        <v>3</v>
      </c>
      <c r="S24" s="138">
        <f t="shared" ref="S24:S30" si="4">SUM(O24+P24+Q24+R24)</f>
        <v>79</v>
      </c>
      <c r="T24" s="6"/>
      <c r="U24" s="21"/>
    </row>
    <row r="25" spans="1:24" x14ac:dyDescent="0.2">
      <c r="A25" s="17" t="s">
        <v>31</v>
      </c>
      <c r="B25" s="20" t="s">
        <v>36</v>
      </c>
      <c r="C25" s="319"/>
      <c r="D25" s="294"/>
      <c r="E25" s="294"/>
      <c r="F25" s="294"/>
      <c r="G25" s="296"/>
      <c r="H25" s="298"/>
      <c r="I25" s="282" t="s">
        <v>68</v>
      </c>
      <c r="J25" s="234"/>
      <c r="K25" s="236"/>
      <c r="L25" s="236"/>
      <c r="M25" s="236">
        <v>2</v>
      </c>
      <c r="N25" s="237">
        <v>4</v>
      </c>
      <c r="O25" s="129">
        <f t="shared" si="3"/>
        <v>6</v>
      </c>
      <c r="P25" s="278"/>
      <c r="Q25" s="80"/>
      <c r="R25" s="140"/>
      <c r="S25" s="138">
        <f t="shared" si="4"/>
        <v>6</v>
      </c>
      <c r="T25" s="6"/>
      <c r="U25" s="21"/>
    </row>
    <row r="26" spans="1:24" x14ac:dyDescent="0.2">
      <c r="A26" s="17"/>
      <c r="B26" s="20" t="s">
        <v>37</v>
      </c>
      <c r="C26" s="319"/>
      <c r="D26" s="294"/>
      <c r="E26" s="294"/>
      <c r="F26" s="294"/>
      <c r="G26" s="296"/>
      <c r="H26" s="298"/>
      <c r="I26" s="282" t="s">
        <v>68</v>
      </c>
      <c r="J26" s="234"/>
      <c r="K26" s="236">
        <v>1</v>
      </c>
      <c r="L26" s="236"/>
      <c r="M26" s="236">
        <v>2</v>
      </c>
      <c r="N26" s="237"/>
      <c r="O26" s="129">
        <f t="shared" si="3"/>
        <v>3</v>
      </c>
      <c r="P26" s="278"/>
      <c r="Q26" s="80"/>
      <c r="R26" s="140"/>
      <c r="S26" s="138">
        <f t="shared" si="4"/>
        <v>3</v>
      </c>
      <c r="T26" s="6"/>
      <c r="U26" s="21"/>
    </row>
    <row r="27" spans="1:24" x14ac:dyDescent="0.2">
      <c r="A27" s="17" t="s">
        <v>31</v>
      </c>
      <c r="B27" s="20" t="s">
        <v>38</v>
      </c>
      <c r="C27" s="319"/>
      <c r="D27" s="294"/>
      <c r="E27" s="294"/>
      <c r="F27" s="294"/>
      <c r="G27" s="296"/>
      <c r="H27" s="298"/>
      <c r="I27" s="282" t="s">
        <v>68</v>
      </c>
      <c r="J27" s="234"/>
      <c r="K27" s="236">
        <v>14</v>
      </c>
      <c r="L27" s="236"/>
      <c r="M27" s="236"/>
      <c r="N27" s="237">
        <v>2</v>
      </c>
      <c r="O27" s="129">
        <f t="shared" si="3"/>
        <v>16</v>
      </c>
      <c r="P27" s="278">
        <v>1</v>
      </c>
      <c r="Q27" s="80"/>
      <c r="R27" s="140">
        <v>1</v>
      </c>
      <c r="S27" s="138">
        <f t="shared" si="4"/>
        <v>18</v>
      </c>
      <c r="T27" s="6"/>
      <c r="U27" s="21"/>
    </row>
    <row r="28" spans="1:24" x14ac:dyDescent="0.2">
      <c r="A28" s="17" t="s">
        <v>31</v>
      </c>
      <c r="B28" s="20" t="s">
        <v>39</v>
      </c>
      <c r="C28" s="319"/>
      <c r="D28" s="294"/>
      <c r="E28" s="294"/>
      <c r="F28" s="294"/>
      <c r="G28" s="296"/>
      <c r="H28" s="298"/>
      <c r="I28" s="282" t="s">
        <v>68</v>
      </c>
      <c r="J28" s="230">
        <v>7</v>
      </c>
      <c r="K28" s="232"/>
      <c r="L28" s="232"/>
      <c r="M28" s="232">
        <v>1</v>
      </c>
      <c r="N28" s="233">
        <v>2</v>
      </c>
      <c r="O28" s="129">
        <f t="shared" si="3"/>
        <v>10</v>
      </c>
      <c r="P28" s="278">
        <v>8</v>
      </c>
      <c r="Q28" s="80"/>
      <c r="R28" s="140">
        <v>6</v>
      </c>
      <c r="S28" s="138">
        <f t="shared" si="4"/>
        <v>24</v>
      </c>
      <c r="T28" s="6"/>
      <c r="U28" s="21"/>
    </row>
    <row r="29" spans="1:24" x14ac:dyDescent="0.2">
      <c r="A29" s="17" t="s">
        <v>31</v>
      </c>
      <c r="B29" s="22" t="s">
        <v>40</v>
      </c>
      <c r="C29" s="319"/>
      <c r="D29" s="294"/>
      <c r="E29" s="294"/>
      <c r="F29" s="294"/>
      <c r="G29" s="296"/>
      <c r="H29" s="298"/>
      <c r="I29" s="282" t="s">
        <v>68</v>
      </c>
      <c r="J29" s="230"/>
      <c r="K29" s="232"/>
      <c r="L29" s="232"/>
      <c r="M29" s="232">
        <v>1</v>
      </c>
      <c r="N29" s="233">
        <v>2</v>
      </c>
      <c r="O29" s="129">
        <f t="shared" si="3"/>
        <v>3</v>
      </c>
      <c r="P29" s="278"/>
      <c r="Q29" s="80"/>
      <c r="R29" s="140"/>
      <c r="S29" s="138">
        <f t="shared" si="4"/>
        <v>3</v>
      </c>
      <c r="T29" s="6"/>
      <c r="U29" s="21"/>
    </row>
    <row r="30" spans="1:24" x14ac:dyDescent="0.2">
      <c r="A30" s="23" t="s">
        <v>31</v>
      </c>
      <c r="B30" s="24" t="s">
        <v>41</v>
      </c>
      <c r="C30" s="319"/>
      <c r="D30" s="294"/>
      <c r="E30" s="294"/>
      <c r="F30" s="294"/>
      <c r="G30" s="296"/>
      <c r="H30" s="298"/>
      <c r="I30" s="282" t="s">
        <v>68</v>
      </c>
      <c r="J30" s="234"/>
      <c r="K30" s="236"/>
      <c r="L30" s="236"/>
      <c r="M30" s="236"/>
      <c r="N30" s="237"/>
      <c r="O30" s="129">
        <f t="shared" si="3"/>
        <v>0</v>
      </c>
      <c r="P30" s="278">
        <v>1</v>
      </c>
      <c r="Q30" s="80"/>
      <c r="R30" s="140">
        <v>2</v>
      </c>
      <c r="S30" s="138">
        <f t="shared" si="4"/>
        <v>3</v>
      </c>
      <c r="T30" s="6"/>
      <c r="U30" s="21"/>
    </row>
    <row r="31" spans="1:24" x14ac:dyDescent="0.2">
      <c r="A31" s="23" t="s">
        <v>31</v>
      </c>
      <c r="B31" s="25" t="s">
        <v>42</v>
      </c>
      <c r="C31" s="319"/>
      <c r="D31" s="294"/>
      <c r="E31" s="294"/>
      <c r="F31" s="294"/>
      <c r="G31" s="296"/>
      <c r="H31" s="298"/>
      <c r="I31" s="126"/>
      <c r="J31" s="253"/>
      <c r="K31" s="254"/>
      <c r="L31" s="254"/>
      <c r="M31" s="254"/>
      <c r="N31" s="255"/>
      <c r="O31" s="180"/>
      <c r="P31" s="279"/>
      <c r="Q31" s="83">
        <v>10</v>
      </c>
      <c r="R31" s="148"/>
      <c r="S31" s="173"/>
      <c r="T31" s="6"/>
      <c r="U31" s="21"/>
    </row>
    <row r="32" spans="1:24" x14ac:dyDescent="0.2">
      <c r="A32" s="303" t="s">
        <v>69</v>
      </c>
      <c r="B32" s="304"/>
      <c r="C32" s="157">
        <v>12</v>
      </c>
      <c r="D32" s="158">
        <v>12</v>
      </c>
      <c r="E32" s="158">
        <v>5</v>
      </c>
      <c r="F32" s="158">
        <v>2</v>
      </c>
      <c r="G32" s="158">
        <v>28</v>
      </c>
      <c r="H32" s="159">
        <v>24</v>
      </c>
      <c r="I32" s="156">
        <f>SUM(C32:H32)</f>
        <v>83</v>
      </c>
      <c r="J32" s="256">
        <f t="shared" ref="J32:M32" si="5">SUM(J20:J30)</f>
        <v>9</v>
      </c>
      <c r="K32" s="257">
        <f t="shared" si="5"/>
        <v>23</v>
      </c>
      <c r="L32" s="257">
        <f t="shared" si="5"/>
        <v>24</v>
      </c>
      <c r="M32" s="258">
        <f t="shared" si="5"/>
        <v>24</v>
      </c>
      <c r="N32" s="259">
        <f>SUM(N20:N30)</f>
        <v>24</v>
      </c>
      <c r="O32" s="131">
        <f>SUM(O20:O30)</f>
        <v>104</v>
      </c>
      <c r="P32" s="280">
        <f>SUM(P20:P30)</f>
        <v>28</v>
      </c>
      <c r="Q32" s="81">
        <f>SUM(Q20:Q31)</f>
        <v>11</v>
      </c>
      <c r="R32" s="145">
        <f>SUM(R20:R30)</f>
        <v>12</v>
      </c>
      <c r="S32" s="146">
        <f t="shared" ref="S32:S40" si="6">SUM(I32+O32+P32+Q32+R32)</f>
        <v>238</v>
      </c>
      <c r="T32" s="6"/>
      <c r="U32" s="26"/>
    </row>
    <row r="33" spans="1:21" x14ac:dyDescent="0.2">
      <c r="A33" s="181" t="s">
        <v>43</v>
      </c>
      <c r="B33" s="182"/>
      <c r="C33" s="73">
        <v>4</v>
      </c>
      <c r="D33" s="176">
        <v>4</v>
      </c>
      <c r="E33" s="176">
        <v>6</v>
      </c>
      <c r="F33" s="176">
        <v>4</v>
      </c>
      <c r="G33" s="176"/>
      <c r="H33" s="183"/>
      <c r="I33" s="125">
        <f>SUM(C33+D33+E33+F33)</f>
        <v>18</v>
      </c>
      <c r="J33" s="260">
        <v>15</v>
      </c>
      <c r="K33" s="261">
        <v>13</v>
      </c>
      <c r="L33" s="261"/>
      <c r="M33" s="261"/>
      <c r="N33" s="262"/>
      <c r="O33" s="184">
        <f t="shared" ref="O33:O40" si="7">J33+K33</f>
        <v>28</v>
      </c>
      <c r="P33" s="272">
        <v>9</v>
      </c>
      <c r="Q33" s="82">
        <v>7</v>
      </c>
      <c r="R33" s="147">
        <v>7</v>
      </c>
      <c r="S33" s="179">
        <f t="shared" si="6"/>
        <v>69</v>
      </c>
      <c r="T33" s="6"/>
      <c r="U33" s="27"/>
    </row>
    <row r="34" spans="1:21" x14ac:dyDescent="0.2">
      <c r="A34" s="28" t="s">
        <v>44</v>
      </c>
      <c r="B34" s="29"/>
      <c r="C34" s="74">
        <v>4</v>
      </c>
      <c r="D34" s="153">
        <v>4</v>
      </c>
      <c r="E34" s="153">
        <v>4</v>
      </c>
      <c r="F34" s="153">
        <v>4</v>
      </c>
      <c r="G34" s="153"/>
      <c r="H34" s="160"/>
      <c r="I34" s="121">
        <f>C34+D34+E34+F34</f>
        <v>16</v>
      </c>
      <c r="J34" s="263">
        <v>4</v>
      </c>
      <c r="K34" s="264">
        <v>6</v>
      </c>
      <c r="L34" s="264"/>
      <c r="M34" s="264"/>
      <c r="N34" s="265"/>
      <c r="O34" s="127">
        <f t="shared" si="7"/>
        <v>10</v>
      </c>
      <c r="P34" s="273">
        <v>9</v>
      </c>
      <c r="Q34" s="75">
        <v>2</v>
      </c>
      <c r="R34" s="137">
        <v>5</v>
      </c>
      <c r="S34" s="138">
        <f t="shared" si="6"/>
        <v>42</v>
      </c>
      <c r="T34" s="6"/>
      <c r="U34" s="27"/>
    </row>
    <row r="35" spans="1:21" x14ac:dyDescent="0.2">
      <c r="A35" s="30" t="s">
        <v>45</v>
      </c>
      <c r="B35" s="10"/>
      <c r="C35" s="74">
        <v>1</v>
      </c>
      <c r="D35" s="153">
        <v>1</v>
      </c>
      <c r="E35" s="153">
        <v>1</v>
      </c>
      <c r="F35" s="153">
        <v>1</v>
      </c>
      <c r="G35" s="153"/>
      <c r="H35" s="161"/>
      <c r="I35" s="121">
        <f t="shared" ref="I35:I40" si="8">SUM(C35+D35+E35+F35)</f>
        <v>4</v>
      </c>
      <c r="J35" s="263"/>
      <c r="K35" s="264"/>
      <c r="L35" s="264"/>
      <c r="M35" s="264"/>
      <c r="N35" s="265"/>
      <c r="O35" s="127">
        <f t="shared" si="7"/>
        <v>0</v>
      </c>
      <c r="P35" s="273"/>
      <c r="Q35" s="75"/>
      <c r="R35" s="137"/>
      <c r="S35" s="138">
        <f t="shared" si="6"/>
        <v>4</v>
      </c>
      <c r="T35" s="6"/>
      <c r="U35" s="27"/>
    </row>
    <row r="36" spans="1:21" x14ac:dyDescent="0.2">
      <c r="A36" s="2" t="s">
        <v>46</v>
      </c>
      <c r="B36" s="10"/>
      <c r="C36" s="74"/>
      <c r="D36" s="153"/>
      <c r="E36" s="153"/>
      <c r="F36" s="153"/>
      <c r="G36" s="153"/>
      <c r="H36" s="160"/>
      <c r="I36" s="121">
        <f t="shared" si="8"/>
        <v>0</v>
      </c>
      <c r="J36" s="263">
        <v>19</v>
      </c>
      <c r="K36" s="264"/>
      <c r="L36" s="264"/>
      <c r="M36" s="264"/>
      <c r="N36" s="265"/>
      <c r="O36" s="127">
        <f t="shared" si="7"/>
        <v>19</v>
      </c>
      <c r="P36" s="273"/>
      <c r="Q36" s="75"/>
      <c r="R36" s="137"/>
      <c r="S36" s="138">
        <f t="shared" si="6"/>
        <v>19</v>
      </c>
      <c r="T36" s="6"/>
      <c r="U36" s="27"/>
    </row>
    <row r="37" spans="1:21" x14ac:dyDescent="0.2">
      <c r="A37" s="2" t="s">
        <v>47</v>
      </c>
      <c r="B37" s="31"/>
      <c r="C37" s="74"/>
      <c r="D37" s="153"/>
      <c r="E37" s="153"/>
      <c r="F37" s="153"/>
      <c r="G37" s="153"/>
      <c r="H37" s="160"/>
      <c r="I37" s="121">
        <f t="shared" si="8"/>
        <v>0</v>
      </c>
      <c r="J37" s="263">
        <v>3</v>
      </c>
      <c r="K37" s="264"/>
      <c r="L37" s="264"/>
      <c r="M37" s="264"/>
      <c r="N37" s="265"/>
      <c r="O37" s="127">
        <f t="shared" si="7"/>
        <v>3</v>
      </c>
      <c r="P37" s="273"/>
      <c r="Q37" s="75"/>
      <c r="R37" s="137"/>
      <c r="S37" s="138">
        <f t="shared" si="6"/>
        <v>3</v>
      </c>
      <c r="T37" s="6"/>
      <c r="U37" s="27"/>
    </row>
    <row r="38" spans="1:21" x14ac:dyDescent="0.2">
      <c r="A38" s="28" t="s">
        <v>48</v>
      </c>
      <c r="B38" s="29"/>
      <c r="C38" s="74"/>
      <c r="D38" s="153"/>
      <c r="E38" s="153"/>
      <c r="F38" s="153"/>
      <c r="G38" s="153"/>
      <c r="H38" s="160"/>
      <c r="I38" s="124">
        <f t="shared" si="8"/>
        <v>0</v>
      </c>
      <c r="J38" s="263"/>
      <c r="K38" s="264"/>
      <c r="L38" s="264"/>
      <c r="M38" s="264"/>
      <c r="N38" s="265"/>
      <c r="O38" s="129">
        <f t="shared" si="7"/>
        <v>0</v>
      </c>
      <c r="P38" s="278"/>
      <c r="Q38" s="80"/>
      <c r="R38" s="140"/>
      <c r="S38" s="138">
        <f t="shared" si="6"/>
        <v>0</v>
      </c>
      <c r="T38" s="6"/>
      <c r="U38" s="27"/>
    </row>
    <row r="39" spans="1:21" x14ac:dyDescent="0.2">
      <c r="A39" s="28" t="s">
        <v>49</v>
      </c>
      <c r="B39" s="29"/>
      <c r="C39" s="74"/>
      <c r="D39" s="153"/>
      <c r="E39" s="153"/>
      <c r="F39" s="153"/>
      <c r="G39" s="153"/>
      <c r="H39" s="160"/>
      <c r="I39" s="124">
        <f t="shared" si="8"/>
        <v>0</v>
      </c>
      <c r="J39" s="263"/>
      <c r="K39" s="264"/>
      <c r="L39" s="264"/>
      <c r="M39" s="264"/>
      <c r="N39" s="265"/>
      <c r="O39" s="129">
        <f t="shared" si="7"/>
        <v>0</v>
      </c>
      <c r="P39" s="278"/>
      <c r="Q39" s="80"/>
      <c r="R39" s="140"/>
      <c r="S39" s="138">
        <f t="shared" si="6"/>
        <v>0</v>
      </c>
      <c r="T39" s="6"/>
      <c r="U39" s="27"/>
    </row>
    <row r="40" spans="1:21" x14ac:dyDescent="0.2">
      <c r="A40" s="32" t="s">
        <v>50</v>
      </c>
      <c r="B40" s="33"/>
      <c r="C40" s="188"/>
      <c r="D40" s="189"/>
      <c r="E40" s="189"/>
      <c r="F40" s="189"/>
      <c r="G40" s="189"/>
      <c r="H40" s="190"/>
      <c r="I40" s="126">
        <f t="shared" si="8"/>
        <v>0</v>
      </c>
      <c r="J40" s="266"/>
      <c r="K40" s="267"/>
      <c r="L40" s="267"/>
      <c r="M40" s="267"/>
      <c r="N40" s="268"/>
      <c r="O40" s="180">
        <f t="shared" si="7"/>
        <v>0</v>
      </c>
      <c r="P40" s="279"/>
      <c r="Q40" s="83">
        <v>1</v>
      </c>
      <c r="R40" s="148"/>
      <c r="S40" s="173">
        <f t="shared" si="6"/>
        <v>1</v>
      </c>
      <c r="T40" s="6"/>
      <c r="U40" s="27"/>
    </row>
    <row r="41" spans="1:21" ht="30" customHeight="1" thickBot="1" x14ac:dyDescent="0.25">
      <c r="A41" s="305" t="s">
        <v>71</v>
      </c>
      <c r="B41" s="306"/>
      <c r="C41" s="197">
        <f>C32+SUM(C33:C40)</f>
        <v>21</v>
      </c>
      <c r="D41" s="198">
        <f>D32+SUM(D33:D40)</f>
        <v>21</v>
      </c>
      <c r="E41" s="198">
        <f>E32+SUM(E33:E40)</f>
        <v>16</v>
      </c>
      <c r="F41" s="198">
        <f>F32+SUM(F33:F40)</f>
        <v>11</v>
      </c>
      <c r="G41" s="198"/>
      <c r="H41" s="198"/>
      <c r="I41" s="199">
        <f>I32+SUM(I33:I40)</f>
        <v>121</v>
      </c>
      <c r="J41" s="269">
        <f>SUM(J33:J40)+J32</f>
        <v>50</v>
      </c>
      <c r="K41" s="270">
        <f>SUM(K33:K40)+K32</f>
        <v>42</v>
      </c>
      <c r="L41" s="270"/>
      <c r="M41" s="270"/>
      <c r="N41" s="271"/>
      <c r="O41" s="200">
        <f>O32+SUM(O33:O40)</f>
        <v>164</v>
      </c>
      <c r="P41" s="281">
        <f>P32+SUM(P33:P40)</f>
        <v>46</v>
      </c>
      <c r="Q41" s="201">
        <f>Q32+SUM(Q33:Q40)</f>
        <v>21</v>
      </c>
      <c r="R41" s="202">
        <f>R32+SUM(R33:R40)</f>
        <v>24</v>
      </c>
      <c r="S41" s="203">
        <f>S32+SUM(S33:S40)</f>
        <v>376</v>
      </c>
      <c r="T41" s="6"/>
      <c r="U41" s="27"/>
    </row>
    <row r="42" spans="1:21" ht="16" thickBot="1" x14ac:dyDescent="0.25">
      <c r="A42" s="307" t="s">
        <v>51</v>
      </c>
      <c r="B42" s="308"/>
      <c r="C42" s="283">
        <f>C19+C41</f>
        <v>94</v>
      </c>
      <c r="D42" s="284">
        <f>D19+D41</f>
        <v>91</v>
      </c>
      <c r="E42" s="284">
        <f>E19+E41</f>
        <v>83</v>
      </c>
      <c r="F42" s="284">
        <f>F19+F41</f>
        <v>68</v>
      </c>
      <c r="G42" s="284">
        <f>G32</f>
        <v>28</v>
      </c>
      <c r="H42" s="284">
        <f>H32</f>
        <v>24</v>
      </c>
      <c r="I42" s="285">
        <f t="shared" ref="I42:S42" si="9">I19+I41</f>
        <v>388</v>
      </c>
      <c r="J42" s="286">
        <f t="shared" si="9"/>
        <v>96</v>
      </c>
      <c r="K42" s="287">
        <f>K19+K41</f>
        <v>52</v>
      </c>
      <c r="L42" s="287">
        <v>24</v>
      </c>
      <c r="M42" s="287">
        <v>24</v>
      </c>
      <c r="N42" s="287">
        <v>24</v>
      </c>
      <c r="O42" s="185">
        <f t="shared" si="9"/>
        <v>220</v>
      </c>
      <c r="P42" s="288">
        <f t="shared" si="9"/>
        <v>72</v>
      </c>
      <c r="Q42" s="186">
        <f t="shared" si="9"/>
        <v>48</v>
      </c>
      <c r="R42" s="187">
        <f t="shared" si="9"/>
        <v>41</v>
      </c>
      <c r="S42" s="289">
        <f t="shared" si="9"/>
        <v>769</v>
      </c>
      <c r="T42" s="290"/>
      <c r="U42" s="291">
        <v>72</v>
      </c>
    </row>
    <row r="44" spans="1:21" ht="55.5" customHeight="1" x14ac:dyDescent="0.2">
      <c r="O44" s="34"/>
    </row>
    <row r="46" spans="1:21" ht="75.75" customHeight="1" thickBot="1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21" ht="24" customHeight="1" thickBot="1" x14ac:dyDescent="0.25">
      <c r="A47" s="309" t="s">
        <v>72</v>
      </c>
      <c r="B47" s="310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1"/>
    </row>
    <row r="48" spans="1:21" ht="45" customHeight="1" x14ac:dyDescent="0.2">
      <c r="A48" s="312"/>
      <c r="B48" s="313"/>
      <c r="C48" s="132" t="s">
        <v>0</v>
      </c>
      <c r="D48" s="133" t="s">
        <v>1</v>
      </c>
      <c r="E48" s="134" t="s">
        <v>3</v>
      </c>
      <c r="F48" s="134" t="s">
        <v>2</v>
      </c>
      <c r="G48" s="88" t="s">
        <v>4</v>
      </c>
      <c r="H48" s="135" t="s">
        <v>60</v>
      </c>
      <c r="I48" s="136" t="s">
        <v>65</v>
      </c>
      <c r="J48" s="87" t="s">
        <v>52</v>
      </c>
      <c r="K48" s="84" t="s">
        <v>6</v>
      </c>
      <c r="L48" s="85" t="s">
        <v>7</v>
      </c>
      <c r="M48" s="86" t="s">
        <v>8</v>
      </c>
      <c r="N48" s="36" t="s">
        <v>9</v>
      </c>
      <c r="S48" s="37"/>
    </row>
    <row r="49" spans="1:19" ht="16.5" customHeight="1" x14ac:dyDescent="0.2">
      <c r="A49" s="314"/>
      <c r="B49" s="315"/>
      <c r="C49" s="38" t="s">
        <v>11</v>
      </c>
      <c r="D49" s="39" t="s">
        <v>11</v>
      </c>
      <c r="E49" s="39" t="s">
        <v>11</v>
      </c>
      <c r="F49" s="39" t="s">
        <v>11</v>
      </c>
      <c r="G49" s="38" t="s">
        <v>11</v>
      </c>
      <c r="H49" s="40" t="s">
        <v>11</v>
      </c>
      <c r="I49" s="41" t="s">
        <v>11</v>
      </c>
      <c r="J49" s="42" t="s">
        <v>11</v>
      </c>
      <c r="K49" s="40" t="s">
        <v>11</v>
      </c>
      <c r="L49" s="43" t="s">
        <v>11</v>
      </c>
      <c r="M49" s="43" t="s">
        <v>11</v>
      </c>
      <c r="N49" s="44" t="s">
        <v>11</v>
      </c>
      <c r="S49" s="37"/>
    </row>
    <row r="50" spans="1:19" ht="16.5" customHeight="1" x14ac:dyDescent="0.2">
      <c r="A50" s="316" t="s">
        <v>53</v>
      </c>
      <c r="B50" s="317"/>
      <c r="C50" s="45"/>
      <c r="D50" s="46"/>
      <c r="E50" s="46"/>
      <c r="F50" s="46"/>
      <c r="G50" s="47"/>
      <c r="H50" s="48"/>
      <c r="I50" s="49"/>
      <c r="J50" s="50"/>
      <c r="K50" s="51"/>
      <c r="L50" s="114">
        <v>2</v>
      </c>
      <c r="M50" s="52"/>
      <c r="N50" s="53">
        <f>SUM(G50+J50+K50+L50+M50)</f>
        <v>2</v>
      </c>
      <c r="S50" s="37"/>
    </row>
    <row r="51" spans="1:19" x14ac:dyDescent="0.2">
      <c r="A51" s="299" t="s">
        <v>39</v>
      </c>
      <c r="B51" s="300"/>
      <c r="C51" s="54"/>
      <c r="D51" s="55"/>
      <c r="E51" s="55"/>
      <c r="F51" s="55"/>
      <c r="G51" s="56"/>
      <c r="H51" s="100"/>
      <c r="I51" s="101"/>
      <c r="J51" s="102"/>
      <c r="K51" s="110">
        <v>3</v>
      </c>
      <c r="L51" s="115"/>
      <c r="M51" s="57"/>
      <c r="N51" s="58">
        <f>SUM(G51+J51+K51+L51)</f>
        <v>3</v>
      </c>
      <c r="S51" s="37"/>
    </row>
    <row r="52" spans="1:19" x14ac:dyDescent="0.2">
      <c r="A52" s="320" t="s">
        <v>54</v>
      </c>
      <c r="B52" s="321"/>
      <c r="C52" s="89"/>
      <c r="D52" s="90"/>
      <c r="E52" s="90"/>
      <c r="F52" s="90"/>
      <c r="G52" s="91">
        <f>SUM(C52+D52+E52+F52)</f>
        <v>0</v>
      </c>
      <c r="H52" s="100">
        <v>3</v>
      </c>
      <c r="I52" s="101">
        <v>3</v>
      </c>
      <c r="J52" s="102">
        <f>H52+I52</f>
        <v>6</v>
      </c>
      <c r="K52" s="110"/>
      <c r="L52" s="116"/>
      <c r="M52" s="57"/>
      <c r="N52" s="58"/>
      <c r="S52" s="37"/>
    </row>
    <row r="53" spans="1:19" x14ac:dyDescent="0.2">
      <c r="A53" s="320" t="s">
        <v>55</v>
      </c>
      <c r="B53" s="321"/>
      <c r="C53" s="89"/>
      <c r="D53" s="90"/>
      <c r="E53" s="90"/>
      <c r="F53" s="90"/>
      <c r="G53" s="91">
        <f>SUM(C53+D53+E53+F53)</f>
        <v>0</v>
      </c>
      <c r="H53" s="100"/>
      <c r="I53" s="101"/>
      <c r="J53" s="102">
        <f>H53+I53</f>
        <v>0</v>
      </c>
      <c r="K53" s="110"/>
      <c r="L53" s="117"/>
      <c r="M53" s="59"/>
      <c r="N53" s="58">
        <f>SUM(G53+J53+K53+L53)</f>
        <v>0</v>
      </c>
      <c r="S53" s="37"/>
    </row>
    <row r="54" spans="1:19" x14ac:dyDescent="0.2">
      <c r="A54" s="320" t="s">
        <v>56</v>
      </c>
      <c r="B54" s="321"/>
      <c r="C54" s="89"/>
      <c r="D54" s="90"/>
      <c r="E54" s="90"/>
      <c r="F54" s="90"/>
      <c r="G54" s="91">
        <f>SUM(C54+D54+E54+F54)</f>
        <v>0</v>
      </c>
      <c r="H54" s="103"/>
      <c r="I54" s="104">
        <v>2</v>
      </c>
      <c r="J54" s="102">
        <f>H54+I54</f>
        <v>2</v>
      </c>
      <c r="K54" s="111"/>
      <c r="L54" s="118"/>
      <c r="M54" s="60"/>
      <c r="N54" s="61">
        <f>SUM(G54+J54+K54+L54)</f>
        <v>2</v>
      </c>
      <c r="S54" s="37"/>
    </row>
    <row r="55" spans="1:19" x14ac:dyDescent="0.2">
      <c r="A55" s="322" t="s">
        <v>57</v>
      </c>
      <c r="B55" s="323"/>
      <c r="C55" s="92"/>
      <c r="D55" s="93"/>
      <c r="E55" s="93"/>
      <c r="F55" s="93"/>
      <c r="G55" s="91">
        <f>SUM(C55+D55+E55+F55)</f>
        <v>0</v>
      </c>
      <c r="H55" s="105"/>
      <c r="I55" s="106"/>
      <c r="J55" s="102">
        <f>H55+I55</f>
        <v>0</v>
      </c>
      <c r="K55" s="112"/>
      <c r="L55" s="116"/>
      <c r="M55" s="62"/>
      <c r="N55" s="58"/>
      <c r="S55" s="37"/>
    </row>
    <row r="56" spans="1:19" ht="16" thickBot="1" x14ac:dyDescent="0.25">
      <c r="A56" s="63" t="s">
        <v>58</v>
      </c>
      <c r="B56" s="64"/>
      <c r="C56" s="94"/>
      <c r="D56" s="95"/>
      <c r="E56" s="95"/>
      <c r="F56" s="95"/>
      <c r="G56" s="96">
        <f>SUM(C56+D56+E56+F56)</f>
        <v>0</v>
      </c>
      <c r="H56" s="107"/>
      <c r="I56" s="108"/>
      <c r="J56" s="109">
        <f>H56+I56</f>
        <v>0</v>
      </c>
      <c r="K56" s="113"/>
      <c r="L56" s="119">
        <v>2</v>
      </c>
      <c r="M56" s="65"/>
      <c r="N56" s="66"/>
      <c r="S56" s="37"/>
    </row>
    <row r="57" spans="1:19" ht="16" thickBot="1" x14ac:dyDescent="0.25">
      <c r="A57" s="67" t="s">
        <v>59</v>
      </c>
      <c r="B57" s="68"/>
      <c r="C57" s="97">
        <v>3</v>
      </c>
      <c r="D57" s="98">
        <v>7</v>
      </c>
      <c r="E57" s="98">
        <v>1</v>
      </c>
      <c r="F57" s="98">
        <v>1</v>
      </c>
      <c r="G57" s="99">
        <f>SUM(C57:F57)</f>
        <v>12</v>
      </c>
      <c r="H57" s="69">
        <f>SUM(H50:H56)</f>
        <v>3</v>
      </c>
      <c r="I57" s="69">
        <f t="shared" ref="I57:J57" si="10">SUM(I50:I56)</f>
        <v>5</v>
      </c>
      <c r="J57" s="70">
        <f t="shared" si="10"/>
        <v>8</v>
      </c>
      <c r="K57" s="71">
        <f>SUM(K50:K56)</f>
        <v>3</v>
      </c>
      <c r="L57" s="71">
        <f t="shared" ref="L57:N57" si="11">SUM(L50:L56)</f>
        <v>4</v>
      </c>
      <c r="M57" s="71">
        <v>2</v>
      </c>
      <c r="N57" s="120">
        <f t="shared" si="11"/>
        <v>7</v>
      </c>
      <c r="S57" s="37"/>
    </row>
    <row r="58" spans="1:19" x14ac:dyDescent="0.2">
      <c r="A58" s="324"/>
      <c r="B58" s="324"/>
      <c r="S58" s="37"/>
    </row>
    <row r="59" spans="1:19" x14ac:dyDescent="0.2">
      <c r="A59" s="72"/>
      <c r="B59" s="72"/>
      <c r="S59" s="37"/>
    </row>
  </sheetData>
  <mergeCells count="22">
    <mergeCell ref="A52:B52"/>
    <mergeCell ref="A53:B53"/>
    <mergeCell ref="A54:B54"/>
    <mergeCell ref="A55:B55"/>
    <mergeCell ref="A58:B58"/>
    <mergeCell ref="A51:B51"/>
    <mergeCell ref="T2:U2"/>
    <mergeCell ref="A19:B19"/>
    <mergeCell ref="A32:B32"/>
    <mergeCell ref="A41:B41"/>
    <mergeCell ref="A42:B42"/>
    <mergeCell ref="A47:N47"/>
    <mergeCell ref="A48:B48"/>
    <mergeCell ref="A49:B49"/>
    <mergeCell ref="A50:B50"/>
    <mergeCell ref="C22:C31"/>
    <mergeCell ref="A1:U1"/>
    <mergeCell ref="D22:D31"/>
    <mergeCell ref="E22:E31"/>
    <mergeCell ref="F22:F31"/>
    <mergeCell ref="G22:G31"/>
    <mergeCell ref="H22:H31"/>
  </mergeCells>
  <phoneticPr fontId="16" type="noConversion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5" fitToHeight="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enscbp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Astien</dc:creator>
  <cp:lastModifiedBy>Manon Hans</cp:lastModifiedBy>
  <cp:lastPrinted>2017-02-27T09:30:15Z</cp:lastPrinted>
  <dcterms:created xsi:type="dcterms:W3CDTF">2016-12-06T12:21:18Z</dcterms:created>
  <dcterms:modified xsi:type="dcterms:W3CDTF">2017-02-27T09:31:09Z</dcterms:modified>
</cp:coreProperties>
</file>